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-15" windowWidth="20100" windowHeight="11325" firstSheet="3" activeTab="5"/>
  </bookViews>
  <sheets>
    <sheet name="2025" sheetId="1" r:id="rId1"/>
    <sheet name="протокол от 29.07.2025 № 9" sheetId="2" r:id="rId2"/>
    <sheet name="протокол от 27.08.2025 № 10" sheetId="3" r:id="rId3"/>
    <sheet name="протокол от 28.11.2025 № 14" sheetId="4" r:id="rId4"/>
    <sheet name="протокол от 26.12.2025 № 16" sheetId="5" r:id="rId5"/>
    <sheet name="протокол от 15.01.2026 №1" sheetId="8" r:id="rId6"/>
  </sheets>
  <definedNames>
    <definedName name="_xlnm._FilterDatabase" localSheetId="0" hidden="1">'2025'!$A$4:$F$64</definedName>
    <definedName name="_xlnm._FilterDatabase" localSheetId="5" hidden="1">'протокол от 15.01.2026 №1'!$A$4:$F$64</definedName>
    <definedName name="_xlnm._FilterDatabase" localSheetId="4" hidden="1">'протокол от 26.12.2025 № 16'!$A$4:$F$64</definedName>
    <definedName name="_xlnm._FilterDatabase" localSheetId="2" hidden="1">'протокол от 27.08.2025 № 10'!$A$4:$F$64</definedName>
    <definedName name="_xlnm._FilterDatabase" localSheetId="3" hidden="1">'протокол от 28.11.2025 № 14'!$A$4:$F$64</definedName>
    <definedName name="_xlnm._FilterDatabase" localSheetId="1" hidden="1">'протокол от 29.07.2025 № 9'!$A$4:$F$64</definedName>
    <definedName name="_xlnm.Print_Area" localSheetId="0">'2025'!$A$1:$F$64</definedName>
    <definedName name="_xlnm.Print_Area" localSheetId="5">'протокол от 15.01.2026 №1'!$A$1:$F$64</definedName>
    <definedName name="_xlnm.Print_Area" localSheetId="4">'протокол от 26.12.2025 № 16'!$A$1:$F$64</definedName>
    <definedName name="_xlnm.Print_Area" localSheetId="2">'протокол от 27.08.2025 № 10'!$A$1:$F$64</definedName>
    <definedName name="_xlnm.Print_Area" localSheetId="3">'протокол от 28.11.2025 № 14'!$A$1:$F$64</definedName>
    <definedName name="_xlnm.Print_Area" localSheetId="1">'протокол от 29.07.2025 № 9'!$A$1:$F$64</definedName>
  </definedNames>
  <calcPr calcId="145621"/>
</workbook>
</file>

<file path=xl/calcChain.xml><?xml version="1.0" encoding="utf-8"?>
<calcChain xmlns="http://schemas.openxmlformats.org/spreadsheetml/2006/main">
  <c r="F63" i="8" l="1"/>
  <c r="B63" i="8" s="1"/>
  <c r="D62" i="8"/>
  <c r="B62" i="8" s="1"/>
  <c r="B61" i="8"/>
  <c r="D60" i="8"/>
  <c r="B60" i="8" s="1"/>
  <c r="B59" i="8"/>
  <c r="E58" i="8"/>
  <c r="B58" i="8" s="1"/>
  <c r="F57" i="8"/>
  <c r="E57" i="8"/>
  <c r="D57" i="8"/>
  <c r="C57" i="8"/>
  <c r="B57" i="8" s="1"/>
  <c r="C56" i="8"/>
  <c r="B56" i="8" s="1"/>
  <c r="B55" i="8"/>
  <c r="B54" i="8"/>
  <c r="B53" i="8"/>
  <c r="B52" i="8"/>
  <c r="B51" i="8"/>
  <c r="D50" i="8"/>
  <c r="B50" i="8" s="1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D35" i="8"/>
  <c r="B35" i="8" s="1"/>
  <c r="B34" i="8"/>
  <c r="B33" i="8"/>
  <c r="B32" i="8"/>
  <c r="B31" i="8"/>
  <c r="B30" i="8"/>
  <c r="B29" i="8"/>
  <c r="B28" i="8"/>
  <c r="B27" i="8"/>
  <c r="B26" i="8"/>
  <c r="B25" i="8"/>
  <c r="F24" i="8"/>
  <c r="B24" i="8" s="1"/>
  <c r="B23" i="8"/>
  <c r="C22" i="8"/>
  <c r="B22" i="8" s="1"/>
  <c r="B21" i="8"/>
  <c r="D20" i="8"/>
  <c r="B20" i="8" s="1"/>
  <c r="C19" i="8"/>
  <c r="B19" i="8" s="1"/>
  <c r="F18" i="8"/>
  <c r="C18" i="8"/>
  <c r="B18" i="8" s="1"/>
  <c r="B17" i="8"/>
  <c r="B16" i="8"/>
  <c r="D15" i="8"/>
  <c r="B14" i="8"/>
  <c r="E13" i="8"/>
  <c r="E64" i="8" s="1"/>
  <c r="B12" i="8"/>
  <c r="B11" i="8"/>
  <c r="B10" i="8"/>
  <c r="B9" i="8"/>
  <c r="B8" i="8"/>
  <c r="B7" i="8"/>
  <c r="B6" i="8"/>
  <c r="B5" i="8"/>
  <c r="D64" i="8" l="1"/>
  <c r="B13" i="8"/>
  <c r="F64" i="8"/>
  <c r="C64" i="8"/>
  <c r="B15" i="8"/>
  <c r="F63" i="5"/>
  <c r="B63" i="5" s="1"/>
  <c r="B62" i="5"/>
  <c r="B61" i="5"/>
  <c r="B60" i="5"/>
  <c r="B59" i="5"/>
  <c r="E58" i="5"/>
  <c r="F57" i="5"/>
  <c r="E57" i="5"/>
  <c r="D57" i="5"/>
  <c r="C57" i="5"/>
  <c r="C56" i="5"/>
  <c r="B56" i="5" s="1"/>
  <c r="B55" i="5"/>
  <c r="B54" i="5"/>
  <c r="B53" i="5"/>
  <c r="B52" i="5"/>
  <c r="B51" i="5"/>
  <c r="D50" i="5"/>
  <c r="B50" i="5" s="1"/>
  <c r="B49" i="5"/>
  <c r="B48" i="5"/>
  <c r="B47" i="5"/>
  <c r="B46" i="5"/>
  <c r="B45" i="5"/>
  <c r="B44" i="5"/>
  <c r="B43" i="5"/>
  <c r="D42" i="5"/>
  <c r="B42" i="5" s="1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D28" i="5"/>
  <c r="B28" i="5"/>
  <c r="B27" i="5"/>
  <c r="B26" i="5"/>
  <c r="D25" i="5"/>
  <c r="B24" i="5"/>
  <c r="B23" i="5"/>
  <c r="B22" i="5"/>
  <c r="B21" i="5"/>
  <c r="B20" i="5"/>
  <c r="C19" i="5"/>
  <c r="B19" i="5"/>
  <c r="F18" i="5"/>
  <c r="C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F63" i="4"/>
  <c r="B63" i="4" s="1"/>
  <c r="B62" i="4"/>
  <c r="B61" i="4"/>
  <c r="B60" i="4"/>
  <c r="B59" i="4"/>
  <c r="E58" i="4"/>
  <c r="B58" i="4"/>
  <c r="F57" i="4"/>
  <c r="E57" i="4"/>
  <c r="D57" i="4"/>
  <c r="C57" i="4"/>
  <c r="B56" i="4"/>
  <c r="B55" i="4"/>
  <c r="B54" i="4"/>
  <c r="B53" i="4"/>
  <c r="B52" i="4"/>
  <c r="B51" i="4"/>
  <c r="D50" i="4"/>
  <c r="B50" i="4"/>
  <c r="B49" i="4"/>
  <c r="B48" i="4"/>
  <c r="B47" i="4"/>
  <c r="B46" i="4"/>
  <c r="B45" i="4"/>
  <c r="B44" i="4"/>
  <c r="B43" i="4"/>
  <c r="D42" i="4"/>
  <c r="B42" i="4" s="1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D28" i="4"/>
  <c r="B28" i="4" s="1"/>
  <c r="B27" i="4"/>
  <c r="B26" i="4"/>
  <c r="D25" i="4"/>
  <c r="B25" i="4" s="1"/>
  <c r="B24" i="4"/>
  <c r="B23" i="4"/>
  <c r="B22" i="4"/>
  <c r="B21" i="4"/>
  <c r="B20" i="4"/>
  <c r="C19" i="4"/>
  <c r="B19" i="4" s="1"/>
  <c r="F18" i="4"/>
  <c r="C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64" i="8" l="1"/>
  <c r="B18" i="5"/>
  <c r="C64" i="5"/>
  <c r="D64" i="5"/>
  <c r="E64" i="5"/>
  <c r="B57" i="5"/>
  <c r="F64" i="5"/>
  <c r="B25" i="5"/>
  <c r="B58" i="5"/>
  <c r="E64" i="4"/>
  <c r="B57" i="4"/>
  <c r="F64" i="4"/>
  <c r="B18" i="4"/>
  <c r="C64" i="4"/>
  <c r="D64" i="4"/>
  <c r="B64" i="5" l="1"/>
  <c r="B64" i="4"/>
</calcChain>
</file>

<file path=xl/sharedStrings.xml><?xml version="1.0" encoding="utf-8"?>
<sst xmlns="http://schemas.openxmlformats.org/spreadsheetml/2006/main" count="408" uniqueCount="70">
  <si>
    <t xml:space="preserve">ДИСПАНСЕРНОЕ НАБЛЮДЕНИЕ (обращения) </t>
  </si>
  <si>
    <t>Наименование МО</t>
  </si>
  <si>
    <t>Всего</t>
  </si>
  <si>
    <t>Комплексные посещения для:</t>
  </si>
  <si>
    <t xml:space="preserve">с иными заболеваниями </t>
  </si>
  <si>
    <t>ДН с сахарным диабетом</t>
  </si>
  <si>
    <t>ДН с болезнями системы кровообращения</t>
  </si>
  <si>
    <t>ДН с онкологическими заболеваниями</t>
  </si>
  <si>
    <t>ГАУЗ "Энгельсская городская клиническая больница № 1"</t>
  </si>
  <si>
    <t>ГАУЗ "Энгельсская городская поликлиника № 3"</t>
  </si>
  <si>
    <t>ГАУЗ СО "Энгельсская районная больница"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</si>
  <si>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</si>
  <si>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</si>
  <si>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</si>
  <si>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клиническая больница № 1 им. Ю.Я.Гордеева"</t>
  </si>
  <si>
    <t>ГУЗ "Саратовская городская межрайонная поликлиника №1"</t>
  </si>
  <si>
    <t>ГУЗ "Саратовская городская поликлиника № 2"</t>
  </si>
  <si>
    <t>ГУЗ "Саратовская городская поликлиника № 20"</t>
  </si>
  <si>
    <t>ГУЗ "Саратовская городская поликлиника № 9"</t>
  </si>
  <si>
    <t>ГУЗ "Энгельсская городская поликлиника № 1"</t>
  </si>
  <si>
    <t>ГУЗ "Саратовский областной клинический госпиталь для ветеранов войн"</t>
  </si>
  <si>
    <t>ГУЗ "Областной клинический кардиологический диспансер"</t>
  </si>
  <si>
    <t>ГУЗ "Саратовская городская клиническая больница № 2 им.В.И.Разумовского"</t>
  </si>
  <si>
    <t>ГУЗ "Саратовская городская поликлиника № 16"</t>
  </si>
  <si>
    <t>ГУЗ СО "Балаковская районная поликлиника"</t>
  </si>
  <si>
    <t>ГУЗ СО "Вольская районная больница"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</si>
  <si>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</si>
  <si>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</si>
  <si>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"Базарно-Карабулакская районная больница"</t>
  </si>
  <si>
    <t>ГУЗ СО "Балтайская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</si>
  <si>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</si>
  <si>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</si>
  <si>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</si>
  <si>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</si>
  <si>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</si>
  <si>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</si>
  <si>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</si>
  <si>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</si>
  <si>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</si>
  <si>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</si>
  <si>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</si>
  <si>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</si>
  <si>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"МСЧ городского округа ЗАТО Светлый"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</si>
  <si>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</si>
  <si>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</si>
  <si>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</si>
  <si>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</si>
  <si>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</si>
  <si>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</si>
  <si>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</si>
  <si>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</si>
  <si>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</si>
  <si>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</si>
  <si>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</si>
  <si>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</si>
  <si>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</si>
  <si>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</si>
  <si>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"Аркадакская районная больница"</t>
  </si>
  <si>
    <t>ГУЗ СО "Ровенская районная больница"</t>
  </si>
  <si>
    <t>ГУЗ "Саратовская городская клиническая больница № 5"</t>
  </si>
  <si>
    <t>ГУЗ "Саратовская городская поликлиника № 6"</t>
  </si>
  <si>
    <t>ГУЗ "Энгельсская городская поликлиника № 2"</t>
  </si>
  <si>
    <t>ФГБУЗ СМЦ ФМБА РОССИИ</t>
  </si>
  <si>
    <t>ЧУЗ "Клиническая больница "РЖД-Медицина" города Саратов"</t>
  </si>
  <si>
    <t>ГУЗ СО "Новобурасская районная больница"</t>
  </si>
  <si>
    <t>ГУЗ СО "Балашовская районная больница"</t>
  </si>
  <si>
    <t>ГУЗ СО "Хвалынская районная больница имени Бржозовского"</t>
  </si>
  <si>
    <t>Итого</t>
  </si>
  <si>
    <t>ГАУЗ "Саратовская городская клиническая больница скорой медицинской помощи"</t>
  </si>
  <si>
    <t>ДИСПАНСЕРНОЕ НАБЛЮДЕНИЕ (обращения)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</si>
</sst>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3" fontId="1" fillId="0" borderId="2" xfId="0" applyNumberFormat="1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3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Normal="100" zoomScaleSheetLayoutView="100" workbookViewId="0">
      <selection sqref="A1:F1"/>
    </sheetView>
  </sheetViews>
  <sheetFormatPr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6" ht="24.75" customHeight="1" x14ac:dyDescent="0.2">
      <c r="A1" s="10" t="s">
        <v>0</v>
      </c>
      <c r="B1" s="10"/>
      <c r="C1" s="10"/>
      <c r="D1" s="10"/>
      <c r="E1" s="10"/>
      <c r="F1" s="10"/>
    </row>
    <row r="2" spans="1:6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6" x14ac:dyDescent="0.2">
      <c r="A3" s="11"/>
      <c r="B3" s="12"/>
      <c r="C3" s="13"/>
      <c r="D3" s="13"/>
      <c r="E3" s="13"/>
      <c r="F3" s="14"/>
    </row>
    <row r="4" spans="1:6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6" x14ac:dyDescent="0.2">
      <c r="A5" s="3" t="s">
        <v>8</v>
      </c>
      <c r="B5" s="4">
        <v>9013</v>
      </c>
      <c r="C5" s="4">
        <v>2168</v>
      </c>
      <c r="D5" s="4">
        <v>4301</v>
      </c>
      <c r="E5" s="4">
        <v>1544</v>
      </c>
      <c r="F5" s="4">
        <v>1000</v>
      </c>
    </row>
    <row r="6" spans="1:6" x14ac:dyDescent="0.2">
      <c r="A6" s="3" t="s">
        <v>9</v>
      </c>
      <c r="B6" s="4">
        <v>15877</v>
      </c>
      <c r="C6" s="4">
        <v>3329</v>
      </c>
      <c r="D6" s="4">
        <v>8493</v>
      </c>
      <c r="E6" s="4">
        <v>2855</v>
      </c>
      <c r="F6" s="4">
        <v>1200</v>
      </c>
    </row>
    <row r="7" spans="1:6" x14ac:dyDescent="0.2">
      <c r="A7" s="3" t="s">
        <v>10</v>
      </c>
      <c r="B7" s="4">
        <v>16185</v>
      </c>
      <c r="C7" s="4">
        <v>5649</v>
      </c>
      <c r="D7" s="4">
        <v>5920</v>
      </c>
      <c r="E7" s="4">
        <v>3216</v>
      </c>
      <c r="F7" s="4">
        <v>1400</v>
      </c>
    </row>
    <row r="8" spans="1:6" x14ac:dyDescent="0.2">
      <c r="A8" s="3" t="s">
        <v>11</v>
      </c>
      <c r="B8" s="4">
        <v>8883</v>
      </c>
      <c r="C8" s="4">
        <v>2328</v>
      </c>
      <c r="D8" s="4">
        <v>4056</v>
      </c>
      <c r="E8" s="4">
        <v>1499</v>
      </c>
      <c r="F8" s="4">
        <v>1000</v>
      </c>
    </row>
    <row r="9" spans="1:6" x14ac:dyDescent="0.2">
      <c r="A9" s="3" t="s">
        <v>12</v>
      </c>
      <c r="B9" s="4">
        <v>10771</v>
      </c>
      <c r="C9" s="4">
        <v>2724</v>
      </c>
      <c r="D9" s="4">
        <v>4978</v>
      </c>
      <c r="E9" s="4">
        <v>1969</v>
      </c>
      <c r="F9" s="4">
        <v>1100</v>
      </c>
    </row>
    <row r="10" spans="1:6" x14ac:dyDescent="0.2">
      <c r="A10" s="3" t="s">
        <v>13</v>
      </c>
      <c r="B10" s="4">
        <v>14371</v>
      </c>
      <c r="C10" s="4">
        <v>3876</v>
      </c>
      <c r="D10" s="4">
        <v>5912</v>
      </c>
      <c r="E10" s="4">
        <v>2598</v>
      </c>
      <c r="F10" s="4">
        <v>1985</v>
      </c>
    </row>
    <row r="11" spans="1:6" ht="25.5" x14ac:dyDescent="0.2">
      <c r="A11" s="3" t="s">
        <v>14</v>
      </c>
      <c r="B11" s="4">
        <v>15022</v>
      </c>
      <c r="C11" s="4">
        <v>2754</v>
      </c>
      <c r="D11" s="4">
        <v>6400</v>
      </c>
      <c r="E11" s="4">
        <v>2618</v>
      </c>
      <c r="F11" s="4">
        <v>3250</v>
      </c>
    </row>
    <row r="12" spans="1:6" ht="25.5" x14ac:dyDescent="0.2">
      <c r="A12" s="3" t="s">
        <v>15</v>
      </c>
      <c r="B12" s="4">
        <v>36196</v>
      </c>
      <c r="C12" s="4">
        <v>8450</v>
      </c>
      <c r="D12" s="4">
        <v>15168</v>
      </c>
      <c r="E12" s="4">
        <v>6063</v>
      </c>
      <c r="F12" s="4">
        <v>6515</v>
      </c>
    </row>
    <row r="13" spans="1:6" x14ac:dyDescent="0.2">
      <c r="A13" s="3" t="s">
        <v>16</v>
      </c>
      <c r="B13" s="4">
        <v>36430</v>
      </c>
      <c r="C13" s="4">
        <v>7539</v>
      </c>
      <c r="D13" s="4">
        <v>18897</v>
      </c>
      <c r="E13" s="4">
        <v>6494</v>
      </c>
      <c r="F13" s="4">
        <v>3500</v>
      </c>
    </row>
    <row r="14" spans="1:6" x14ac:dyDescent="0.2">
      <c r="A14" s="3" t="s">
        <v>17</v>
      </c>
      <c r="B14" s="4">
        <v>14209</v>
      </c>
      <c r="C14" s="4">
        <v>3170</v>
      </c>
      <c r="D14" s="4">
        <v>6657</v>
      </c>
      <c r="E14" s="4">
        <v>2896</v>
      </c>
      <c r="F14" s="4">
        <v>1486</v>
      </c>
    </row>
    <row r="15" spans="1:6" x14ac:dyDescent="0.2">
      <c r="A15" s="3" t="s">
        <v>18</v>
      </c>
      <c r="B15" s="4">
        <v>20145</v>
      </c>
      <c r="C15" s="4">
        <v>3596</v>
      </c>
      <c r="D15" s="4">
        <v>11407</v>
      </c>
      <c r="E15" s="4">
        <v>2642</v>
      </c>
      <c r="F15" s="4">
        <v>2500</v>
      </c>
    </row>
    <row r="16" spans="1:6" x14ac:dyDescent="0.2">
      <c r="A16" s="3" t="s">
        <v>19</v>
      </c>
      <c r="B16" s="4">
        <v>15158</v>
      </c>
      <c r="C16" s="4">
        <v>3836</v>
      </c>
      <c r="D16" s="4">
        <v>6878</v>
      </c>
      <c r="E16" s="4">
        <v>2644</v>
      </c>
      <c r="F16" s="4">
        <v>1800</v>
      </c>
    </row>
    <row r="17" spans="1:6" ht="25.5" x14ac:dyDescent="0.2">
      <c r="A17" s="3" t="s">
        <v>20</v>
      </c>
      <c r="B17" s="4">
        <v>934</v>
      </c>
      <c r="C17" s="4">
        <v>345</v>
      </c>
      <c r="D17" s="4">
        <v>387</v>
      </c>
      <c r="E17" s="4">
        <v>83</v>
      </c>
      <c r="F17" s="4">
        <v>119</v>
      </c>
    </row>
    <row r="18" spans="1:6" x14ac:dyDescent="0.2">
      <c r="A18" s="3" t="s">
        <v>21</v>
      </c>
      <c r="B18" s="4">
        <v>13451</v>
      </c>
      <c r="C18" s="4">
        <v>2846</v>
      </c>
      <c r="D18" s="4">
        <v>7121</v>
      </c>
      <c r="E18" s="4">
        <v>2184</v>
      </c>
      <c r="F18" s="4">
        <v>1300</v>
      </c>
    </row>
    <row r="19" spans="1:6" ht="25.5" x14ac:dyDescent="0.2">
      <c r="A19" s="3" t="s">
        <v>22</v>
      </c>
      <c r="B19" s="4">
        <v>11328</v>
      </c>
      <c r="C19" s="4">
        <v>2569</v>
      </c>
      <c r="D19" s="4">
        <v>4963</v>
      </c>
      <c r="E19" s="4">
        <v>2673</v>
      </c>
      <c r="F19" s="4">
        <v>1123</v>
      </c>
    </row>
    <row r="20" spans="1:6" x14ac:dyDescent="0.2">
      <c r="A20" s="3" t="s">
        <v>23</v>
      </c>
      <c r="B20" s="4">
        <v>15107</v>
      </c>
      <c r="C20" s="4">
        <v>2782</v>
      </c>
      <c r="D20" s="4">
        <v>9325</v>
      </c>
      <c r="E20" s="4">
        <v>2729</v>
      </c>
      <c r="F20" s="4">
        <v>271</v>
      </c>
    </row>
    <row r="21" spans="1:6" x14ac:dyDescent="0.2">
      <c r="A21" s="3" t="s">
        <v>24</v>
      </c>
      <c r="B21" s="4">
        <v>44496</v>
      </c>
      <c r="C21" s="4">
        <v>8774</v>
      </c>
      <c r="D21" s="4">
        <v>21684</v>
      </c>
      <c r="E21" s="4">
        <v>8937</v>
      </c>
      <c r="F21" s="4">
        <v>5101</v>
      </c>
    </row>
    <row r="22" spans="1:6" x14ac:dyDescent="0.2">
      <c r="A22" s="3" t="s">
        <v>25</v>
      </c>
      <c r="B22" s="4">
        <v>20261</v>
      </c>
      <c r="C22" s="4">
        <v>5110</v>
      </c>
      <c r="D22" s="4">
        <v>10277</v>
      </c>
      <c r="E22" s="4">
        <v>2874</v>
      </c>
      <c r="F22" s="4">
        <v>2000</v>
      </c>
    </row>
    <row r="23" spans="1:6" ht="25.5" x14ac:dyDescent="0.2">
      <c r="A23" s="3" t="s">
        <v>26</v>
      </c>
      <c r="B23" s="4">
        <v>2386</v>
      </c>
      <c r="C23" s="4">
        <v>820</v>
      </c>
      <c r="D23" s="4">
        <v>667</v>
      </c>
      <c r="E23" s="4">
        <v>399</v>
      </c>
      <c r="F23" s="4">
        <v>500</v>
      </c>
    </row>
    <row r="24" spans="1:6" x14ac:dyDescent="0.2">
      <c r="A24" s="3" t="s">
        <v>27</v>
      </c>
      <c r="B24" s="4">
        <v>10034</v>
      </c>
      <c r="C24" s="4">
        <v>1947</v>
      </c>
      <c r="D24" s="4">
        <v>3000</v>
      </c>
      <c r="E24" s="4">
        <v>1287</v>
      </c>
      <c r="F24" s="4">
        <v>3800</v>
      </c>
    </row>
    <row r="25" spans="1:6" x14ac:dyDescent="0.2">
      <c r="A25" s="3" t="s">
        <v>28</v>
      </c>
      <c r="B25" s="4">
        <v>5616</v>
      </c>
      <c r="C25" s="4">
        <v>1467</v>
      </c>
      <c r="D25" s="4">
        <v>2455</v>
      </c>
      <c r="E25" s="4">
        <v>1089</v>
      </c>
      <c r="F25" s="4">
        <v>605</v>
      </c>
    </row>
    <row r="26" spans="1:6" x14ac:dyDescent="0.2">
      <c r="A26" s="3" t="s">
        <v>29</v>
      </c>
      <c r="B26" s="4">
        <v>3328</v>
      </c>
      <c r="C26" s="4">
        <v>786</v>
      </c>
      <c r="D26" s="4">
        <v>1522</v>
      </c>
      <c r="E26" s="4">
        <v>520</v>
      </c>
      <c r="F26" s="4">
        <v>500</v>
      </c>
    </row>
    <row r="27" spans="1:6" x14ac:dyDescent="0.2">
      <c r="A27" s="3" t="s">
        <v>30</v>
      </c>
      <c r="B27" s="4">
        <v>2147</v>
      </c>
      <c r="C27" s="4">
        <v>725</v>
      </c>
      <c r="D27" s="4">
        <v>924</v>
      </c>
      <c r="E27" s="4">
        <v>408</v>
      </c>
      <c r="F27" s="4">
        <v>90</v>
      </c>
    </row>
    <row r="28" spans="1:6" x14ac:dyDescent="0.2">
      <c r="A28" s="3" t="s">
        <v>31</v>
      </c>
      <c r="B28" s="4">
        <v>2413</v>
      </c>
      <c r="C28" s="4">
        <v>1088</v>
      </c>
      <c r="D28" s="4">
        <v>629</v>
      </c>
      <c r="E28" s="4">
        <v>606</v>
      </c>
      <c r="F28" s="4">
        <v>90</v>
      </c>
    </row>
    <row r="29" spans="1:6" x14ac:dyDescent="0.2">
      <c r="A29" s="3" t="s">
        <v>32</v>
      </c>
      <c r="B29" s="4">
        <v>4946</v>
      </c>
      <c r="C29" s="4">
        <v>748</v>
      </c>
      <c r="D29" s="4">
        <v>3145</v>
      </c>
      <c r="E29" s="4">
        <v>553</v>
      </c>
      <c r="F29" s="4">
        <v>500</v>
      </c>
    </row>
    <row r="30" spans="1:6" x14ac:dyDescent="0.2">
      <c r="A30" s="3" t="s">
        <v>33</v>
      </c>
      <c r="B30" s="4">
        <v>3256</v>
      </c>
      <c r="C30" s="4">
        <v>757</v>
      </c>
      <c r="D30" s="4">
        <v>1476</v>
      </c>
      <c r="E30" s="4">
        <v>523</v>
      </c>
      <c r="F30" s="4">
        <v>500</v>
      </c>
    </row>
    <row r="31" spans="1:6" x14ac:dyDescent="0.2">
      <c r="A31" s="3" t="s">
        <v>34</v>
      </c>
      <c r="B31" s="4">
        <v>6845</v>
      </c>
      <c r="C31" s="4">
        <v>2000</v>
      </c>
      <c r="D31" s="4">
        <v>2863</v>
      </c>
      <c r="E31" s="4">
        <v>982</v>
      </c>
      <c r="F31" s="4">
        <v>1000</v>
      </c>
    </row>
    <row r="32" spans="1:6" x14ac:dyDescent="0.2">
      <c r="A32" s="3" t="s">
        <v>35</v>
      </c>
      <c r="B32" s="4">
        <v>3259</v>
      </c>
      <c r="C32" s="4">
        <v>615</v>
      </c>
      <c r="D32" s="4">
        <v>1119</v>
      </c>
      <c r="E32" s="4">
        <v>525</v>
      </c>
      <c r="F32" s="4">
        <v>1000</v>
      </c>
    </row>
    <row r="33" spans="1:6" x14ac:dyDescent="0.2">
      <c r="A33" s="3" t="s">
        <v>36</v>
      </c>
      <c r="B33" s="4">
        <v>8531</v>
      </c>
      <c r="C33" s="4">
        <v>1824</v>
      </c>
      <c r="D33" s="4">
        <v>3901</v>
      </c>
      <c r="E33" s="4">
        <v>2038</v>
      </c>
      <c r="F33" s="4">
        <v>768</v>
      </c>
    </row>
    <row r="34" spans="1:6" x14ac:dyDescent="0.2">
      <c r="A34" s="3" t="s">
        <v>37</v>
      </c>
      <c r="B34" s="4">
        <v>6029</v>
      </c>
      <c r="C34" s="4">
        <v>2273</v>
      </c>
      <c r="D34" s="4">
        <v>1748</v>
      </c>
      <c r="E34" s="4">
        <v>1463</v>
      </c>
      <c r="F34" s="4">
        <v>545</v>
      </c>
    </row>
    <row r="35" spans="1:6" x14ac:dyDescent="0.2">
      <c r="A35" s="3" t="s">
        <v>38</v>
      </c>
      <c r="B35" s="4">
        <v>5298</v>
      </c>
      <c r="C35" s="4">
        <v>1161</v>
      </c>
      <c r="D35" s="4">
        <v>2471</v>
      </c>
      <c r="E35" s="4">
        <v>1016</v>
      </c>
      <c r="F35" s="4">
        <v>650</v>
      </c>
    </row>
    <row r="36" spans="1:6" x14ac:dyDescent="0.2">
      <c r="A36" s="3" t="s">
        <v>39</v>
      </c>
      <c r="B36" s="4">
        <v>2602</v>
      </c>
      <c r="C36" s="4">
        <v>715</v>
      </c>
      <c r="D36" s="4">
        <v>974</v>
      </c>
      <c r="E36" s="4">
        <v>483</v>
      </c>
      <c r="F36" s="4">
        <v>430</v>
      </c>
    </row>
    <row r="37" spans="1:6" x14ac:dyDescent="0.2">
      <c r="A37" s="3" t="s">
        <v>40</v>
      </c>
      <c r="B37" s="4">
        <v>5813</v>
      </c>
      <c r="C37" s="4">
        <v>1000</v>
      </c>
      <c r="D37" s="4">
        <v>3546</v>
      </c>
      <c r="E37" s="4">
        <v>696</v>
      </c>
      <c r="F37" s="4">
        <v>571</v>
      </c>
    </row>
    <row r="38" spans="1:6" x14ac:dyDescent="0.2">
      <c r="A38" s="3" t="s">
        <v>41</v>
      </c>
      <c r="B38" s="4">
        <v>10183</v>
      </c>
      <c r="C38" s="4">
        <v>3735</v>
      </c>
      <c r="D38" s="4">
        <v>4072</v>
      </c>
      <c r="E38" s="4">
        <v>2164</v>
      </c>
      <c r="F38" s="4">
        <v>212</v>
      </c>
    </row>
    <row r="39" spans="1:6" x14ac:dyDescent="0.2">
      <c r="A39" s="3" t="s">
        <v>42</v>
      </c>
      <c r="B39" s="4">
        <v>1971</v>
      </c>
      <c r="C39" s="4">
        <v>555</v>
      </c>
      <c r="D39" s="4">
        <v>964</v>
      </c>
      <c r="E39" s="4">
        <v>331</v>
      </c>
      <c r="F39" s="4">
        <v>121</v>
      </c>
    </row>
    <row r="40" spans="1:6" x14ac:dyDescent="0.2">
      <c r="A40" s="3" t="s">
        <v>43</v>
      </c>
      <c r="B40" s="4">
        <v>4010</v>
      </c>
      <c r="C40" s="4">
        <v>1258</v>
      </c>
      <c r="D40" s="4">
        <v>1674</v>
      </c>
      <c r="E40" s="4">
        <v>937</v>
      </c>
      <c r="F40" s="4">
        <v>141</v>
      </c>
    </row>
    <row r="41" spans="1:6" x14ac:dyDescent="0.2">
      <c r="A41" s="3" t="s">
        <v>44</v>
      </c>
      <c r="B41" s="4">
        <v>3795</v>
      </c>
      <c r="C41" s="4">
        <v>1195</v>
      </c>
      <c r="D41" s="4">
        <v>1151</v>
      </c>
      <c r="E41" s="4">
        <v>537</v>
      </c>
      <c r="F41" s="4">
        <v>912</v>
      </c>
    </row>
    <row r="42" spans="1:6" x14ac:dyDescent="0.2">
      <c r="A42" s="3" t="s">
        <v>45</v>
      </c>
      <c r="B42" s="4">
        <v>2110</v>
      </c>
      <c r="C42" s="4">
        <v>545</v>
      </c>
      <c r="D42" s="4">
        <v>863</v>
      </c>
      <c r="E42" s="4">
        <v>402</v>
      </c>
      <c r="F42" s="4">
        <v>300</v>
      </c>
    </row>
    <row r="43" spans="1:6" x14ac:dyDescent="0.2">
      <c r="A43" s="3" t="s">
        <v>46</v>
      </c>
      <c r="B43" s="4">
        <v>7339</v>
      </c>
      <c r="C43" s="4">
        <v>1332</v>
      </c>
      <c r="D43" s="4">
        <v>3496</v>
      </c>
      <c r="E43" s="4">
        <v>1761</v>
      </c>
      <c r="F43" s="4">
        <v>750</v>
      </c>
    </row>
    <row r="44" spans="1:6" x14ac:dyDescent="0.2">
      <c r="A44" s="3" t="s">
        <v>47</v>
      </c>
      <c r="B44" s="4">
        <v>3803</v>
      </c>
      <c r="C44" s="4">
        <v>844</v>
      </c>
      <c r="D44" s="4">
        <v>1428</v>
      </c>
      <c r="E44" s="4">
        <v>531</v>
      </c>
      <c r="F44" s="4">
        <v>1000</v>
      </c>
    </row>
    <row r="45" spans="1:6" x14ac:dyDescent="0.2">
      <c r="A45" s="3" t="s">
        <v>48</v>
      </c>
      <c r="B45" s="4">
        <v>11706</v>
      </c>
      <c r="C45" s="4">
        <v>2589</v>
      </c>
      <c r="D45" s="4">
        <v>5841</v>
      </c>
      <c r="E45" s="4">
        <v>2076</v>
      </c>
      <c r="F45" s="4">
        <v>1200</v>
      </c>
    </row>
    <row r="46" spans="1:6" x14ac:dyDescent="0.2">
      <c r="A46" s="3" t="s">
        <v>49</v>
      </c>
      <c r="B46" s="4">
        <v>2797</v>
      </c>
      <c r="C46" s="4">
        <v>617</v>
      </c>
      <c r="D46" s="4">
        <v>1311</v>
      </c>
      <c r="E46" s="4">
        <v>469</v>
      </c>
      <c r="F46" s="4">
        <v>400</v>
      </c>
    </row>
    <row r="47" spans="1:6" x14ac:dyDescent="0.2">
      <c r="A47" s="3" t="s">
        <v>50</v>
      </c>
      <c r="B47" s="4">
        <v>10677</v>
      </c>
      <c r="C47" s="4">
        <v>2263</v>
      </c>
      <c r="D47" s="4">
        <v>5807</v>
      </c>
      <c r="E47" s="4">
        <v>1479</v>
      </c>
      <c r="F47" s="4">
        <v>1128</v>
      </c>
    </row>
    <row r="48" spans="1:6" x14ac:dyDescent="0.2">
      <c r="A48" s="3" t="s">
        <v>51</v>
      </c>
      <c r="B48" s="4">
        <v>4403</v>
      </c>
      <c r="C48" s="4">
        <v>933</v>
      </c>
      <c r="D48" s="4">
        <v>1711</v>
      </c>
      <c r="E48" s="4">
        <v>760</v>
      </c>
      <c r="F48" s="4">
        <v>999</v>
      </c>
    </row>
    <row r="49" spans="1:6" x14ac:dyDescent="0.2">
      <c r="A49" s="3" t="s">
        <v>52</v>
      </c>
      <c r="B49" s="4">
        <v>10471</v>
      </c>
      <c r="C49" s="4">
        <v>3303</v>
      </c>
      <c r="D49" s="4">
        <v>4228</v>
      </c>
      <c r="E49" s="4">
        <v>1776</v>
      </c>
      <c r="F49" s="4">
        <v>1164</v>
      </c>
    </row>
    <row r="50" spans="1:6" x14ac:dyDescent="0.2">
      <c r="A50" s="3" t="s">
        <v>53</v>
      </c>
      <c r="B50" s="4">
        <v>3665</v>
      </c>
      <c r="C50" s="4">
        <v>1242</v>
      </c>
      <c r="D50" s="4">
        <v>1198</v>
      </c>
      <c r="E50" s="4">
        <v>993</v>
      </c>
      <c r="F50" s="4">
        <v>232</v>
      </c>
    </row>
    <row r="51" spans="1:6" x14ac:dyDescent="0.2">
      <c r="A51" s="3" t="s">
        <v>54</v>
      </c>
      <c r="B51" s="4">
        <v>7706</v>
      </c>
      <c r="C51" s="4">
        <v>1521</v>
      </c>
      <c r="D51" s="4">
        <v>4403</v>
      </c>
      <c r="E51" s="4">
        <v>982</v>
      </c>
      <c r="F51" s="4">
        <v>800</v>
      </c>
    </row>
    <row r="52" spans="1:6" x14ac:dyDescent="0.2">
      <c r="A52" s="3" t="s">
        <v>55</v>
      </c>
      <c r="B52" s="4">
        <v>3054</v>
      </c>
      <c r="C52" s="4">
        <v>613</v>
      </c>
      <c r="D52" s="4">
        <v>1423</v>
      </c>
      <c r="E52" s="4">
        <v>475</v>
      </c>
      <c r="F52" s="4">
        <v>543</v>
      </c>
    </row>
    <row r="53" spans="1:6" x14ac:dyDescent="0.2">
      <c r="A53" s="3" t="s">
        <v>56</v>
      </c>
      <c r="B53" s="4">
        <v>3291</v>
      </c>
      <c r="C53" s="4">
        <v>882</v>
      </c>
      <c r="D53" s="4">
        <v>1514</v>
      </c>
      <c r="E53" s="4">
        <v>651</v>
      </c>
      <c r="F53" s="4">
        <v>244</v>
      </c>
    </row>
    <row r="54" spans="1:6" x14ac:dyDescent="0.2">
      <c r="A54" s="3" t="s">
        <v>57</v>
      </c>
      <c r="B54" s="4">
        <v>3953</v>
      </c>
      <c r="C54" s="4">
        <v>1546</v>
      </c>
      <c r="D54" s="4">
        <v>1252</v>
      </c>
      <c r="E54" s="4">
        <v>855</v>
      </c>
      <c r="F54" s="4">
        <v>300</v>
      </c>
    </row>
    <row r="55" spans="1:6" x14ac:dyDescent="0.2">
      <c r="A55" s="3" t="s">
        <v>58</v>
      </c>
      <c r="B55" s="4">
        <v>2719</v>
      </c>
      <c r="C55" s="4">
        <v>950</v>
      </c>
      <c r="D55" s="4">
        <v>1016</v>
      </c>
      <c r="E55" s="4">
        <v>503</v>
      </c>
      <c r="F55" s="4">
        <v>250</v>
      </c>
    </row>
    <row r="56" spans="1:6" x14ac:dyDescent="0.2">
      <c r="A56" s="3" t="s">
        <v>59</v>
      </c>
      <c r="B56" s="4">
        <v>16440</v>
      </c>
      <c r="C56" s="4">
        <v>2285</v>
      </c>
      <c r="D56" s="4">
        <v>9341</v>
      </c>
      <c r="E56" s="4">
        <v>2814</v>
      </c>
      <c r="F56" s="4">
        <v>2000</v>
      </c>
    </row>
    <row r="57" spans="1:6" x14ac:dyDescent="0.2">
      <c r="A57" s="3" t="s">
        <v>60</v>
      </c>
      <c r="B57" s="4">
        <v>23644</v>
      </c>
      <c r="C57" s="4">
        <v>4500</v>
      </c>
      <c r="D57" s="4">
        <v>12743</v>
      </c>
      <c r="E57" s="4">
        <v>4001</v>
      </c>
      <c r="F57" s="4">
        <v>2400</v>
      </c>
    </row>
    <row r="58" spans="1:6" x14ac:dyDescent="0.2">
      <c r="A58" s="3" t="s">
        <v>61</v>
      </c>
      <c r="B58" s="4">
        <v>12939</v>
      </c>
      <c r="C58" s="4">
        <v>2300</v>
      </c>
      <c r="D58" s="4">
        <v>7655</v>
      </c>
      <c r="E58" s="4">
        <v>1484</v>
      </c>
      <c r="F58" s="4">
        <v>1500</v>
      </c>
    </row>
    <row r="59" spans="1:6" x14ac:dyDescent="0.2">
      <c r="A59" s="3" t="s">
        <v>62</v>
      </c>
      <c r="B59" s="4">
        <v>5291</v>
      </c>
      <c r="C59" s="4">
        <v>1800</v>
      </c>
      <c r="D59" s="4">
        <v>2000</v>
      </c>
      <c r="E59" s="4">
        <v>860</v>
      </c>
      <c r="F59" s="4">
        <v>631</v>
      </c>
    </row>
    <row r="60" spans="1:6" ht="25.5" x14ac:dyDescent="0.2">
      <c r="A60" s="3" t="s">
        <v>63</v>
      </c>
      <c r="B60" s="4">
        <v>6395</v>
      </c>
      <c r="C60" s="4">
        <v>1295</v>
      </c>
      <c r="D60" s="4">
        <v>4300</v>
      </c>
      <c r="E60" s="4">
        <v>300</v>
      </c>
      <c r="F60" s="4">
        <v>500</v>
      </c>
    </row>
    <row r="61" spans="1:6" x14ac:dyDescent="0.2">
      <c r="A61" s="3" t="s">
        <v>64</v>
      </c>
      <c r="B61" s="4">
        <v>4579</v>
      </c>
      <c r="C61" s="4">
        <v>980</v>
      </c>
      <c r="D61" s="4">
        <v>2530</v>
      </c>
      <c r="E61" s="4">
        <v>569</v>
      </c>
      <c r="F61" s="4">
        <v>500</v>
      </c>
    </row>
    <row r="62" spans="1:6" x14ac:dyDescent="0.2">
      <c r="A62" s="3" t="s">
        <v>65</v>
      </c>
      <c r="B62" s="5">
        <v>28278</v>
      </c>
      <c r="C62" s="5">
        <v>4871</v>
      </c>
      <c r="D62" s="5">
        <v>15888</v>
      </c>
      <c r="E62" s="5">
        <v>4019</v>
      </c>
      <c r="F62" s="5">
        <v>3500</v>
      </c>
    </row>
    <row r="63" spans="1:6" ht="25.5" x14ac:dyDescent="0.2">
      <c r="A63" s="3" t="s">
        <v>66</v>
      </c>
      <c r="B63" s="6">
        <v>5801</v>
      </c>
      <c r="C63" s="6">
        <v>1386</v>
      </c>
      <c r="D63" s="6">
        <v>1824</v>
      </c>
      <c r="E63" s="6">
        <v>950</v>
      </c>
      <c r="F63" s="6">
        <v>1641</v>
      </c>
    </row>
    <row r="64" spans="1:6" x14ac:dyDescent="0.2">
      <c r="A64" s="7" t="s">
        <v>67</v>
      </c>
      <c r="B64" s="8">
        <v>591360</v>
      </c>
      <c r="C64" s="8">
        <v>135111</v>
      </c>
      <c r="D64" s="8">
        <v>282897</v>
      </c>
      <c r="E64" s="8">
        <v>101785</v>
      </c>
      <c r="F64" s="8">
        <v>71567</v>
      </c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57" sqref="C57"/>
    </sheetView>
  </sheetViews>
  <sheetFormatPr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6" ht="24.75" customHeight="1" x14ac:dyDescent="0.2">
      <c r="A1" s="10" t="s">
        <v>0</v>
      </c>
      <c r="B1" s="10"/>
      <c r="C1" s="10"/>
      <c r="D1" s="10"/>
      <c r="E1" s="10"/>
      <c r="F1" s="10"/>
    </row>
    <row r="2" spans="1:6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6" x14ac:dyDescent="0.2">
      <c r="A3" s="11"/>
      <c r="B3" s="12"/>
      <c r="C3" s="13"/>
      <c r="D3" s="13"/>
      <c r="E3" s="13"/>
      <c r="F3" s="14"/>
    </row>
    <row r="4" spans="1:6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6" x14ac:dyDescent="0.2">
      <c r="A5" s="3" t="s">
        <v>8</v>
      </c>
      <c r="B5" s="4">
        <v>9013</v>
      </c>
      <c r="C5" s="4">
        <v>2168</v>
      </c>
      <c r="D5" s="4">
        <v>4301</v>
      </c>
      <c r="E5" s="4">
        <v>1544</v>
      </c>
      <c r="F5" s="4">
        <v>1000</v>
      </c>
    </row>
    <row r="6" spans="1:6" x14ac:dyDescent="0.2">
      <c r="A6" s="3" t="s">
        <v>9</v>
      </c>
      <c r="B6" s="4">
        <v>15877</v>
      </c>
      <c r="C6" s="4">
        <v>3329</v>
      </c>
      <c r="D6" s="4">
        <v>8493</v>
      </c>
      <c r="E6" s="4">
        <v>2855</v>
      </c>
      <c r="F6" s="4">
        <v>1200</v>
      </c>
    </row>
    <row r="7" spans="1:6" x14ac:dyDescent="0.2">
      <c r="A7" s="3" t="s">
        <v>10</v>
      </c>
      <c r="B7" s="4">
        <v>16185</v>
      </c>
      <c r="C7" s="4">
        <v>5649</v>
      </c>
      <c r="D7" s="4">
        <v>5920</v>
      </c>
      <c r="E7" s="4">
        <v>3216</v>
      </c>
      <c r="F7" s="4">
        <v>1400</v>
      </c>
    </row>
    <row r="8" spans="1:6" x14ac:dyDescent="0.2">
      <c r="A8" s="3" t="s">
        <v>11</v>
      </c>
      <c r="B8" s="4">
        <v>8883</v>
      </c>
      <c r="C8" s="4">
        <v>2328</v>
      </c>
      <c r="D8" s="4">
        <v>4056</v>
      </c>
      <c r="E8" s="4">
        <v>1499</v>
      </c>
      <c r="F8" s="4">
        <v>1000</v>
      </c>
    </row>
    <row r="9" spans="1:6" x14ac:dyDescent="0.2">
      <c r="A9" s="3" t="s">
        <v>12</v>
      </c>
      <c r="B9" s="4">
        <v>10771</v>
      </c>
      <c r="C9" s="4">
        <v>2724</v>
      </c>
      <c r="D9" s="4">
        <v>4978</v>
      </c>
      <c r="E9" s="4">
        <v>1969</v>
      </c>
      <c r="F9" s="4">
        <v>1100</v>
      </c>
    </row>
    <row r="10" spans="1:6" x14ac:dyDescent="0.2">
      <c r="A10" s="3" t="s">
        <v>13</v>
      </c>
      <c r="B10" s="4">
        <v>14371</v>
      </c>
      <c r="C10" s="4">
        <v>3876</v>
      </c>
      <c r="D10" s="4">
        <v>5912</v>
      </c>
      <c r="E10" s="4">
        <v>2598</v>
      </c>
      <c r="F10" s="4">
        <v>1985</v>
      </c>
    </row>
    <row r="11" spans="1:6" ht="25.5" x14ac:dyDescent="0.2">
      <c r="A11" s="3" t="s">
        <v>68</v>
      </c>
      <c r="B11" s="4">
        <v>15022</v>
      </c>
      <c r="C11" s="4">
        <v>2754</v>
      </c>
      <c r="D11" s="4">
        <v>6400</v>
      </c>
      <c r="E11" s="4">
        <v>2618</v>
      </c>
      <c r="F11" s="4">
        <v>3250</v>
      </c>
    </row>
    <row r="12" spans="1:6" ht="25.5" x14ac:dyDescent="0.2">
      <c r="A12" s="3" t="s">
        <v>15</v>
      </c>
      <c r="B12" s="4">
        <v>36196</v>
      </c>
      <c r="C12" s="4">
        <v>8450</v>
      </c>
      <c r="D12" s="4">
        <v>15168</v>
      </c>
      <c r="E12" s="4">
        <v>6063</v>
      </c>
      <c r="F12" s="4">
        <v>6515</v>
      </c>
    </row>
    <row r="13" spans="1:6" x14ac:dyDescent="0.2">
      <c r="A13" s="3" t="s">
        <v>16</v>
      </c>
      <c r="B13" s="4">
        <v>36430</v>
      </c>
      <c r="C13" s="4">
        <v>7539</v>
      </c>
      <c r="D13" s="4">
        <v>18897</v>
      </c>
      <c r="E13" s="4">
        <v>6494</v>
      </c>
      <c r="F13" s="4">
        <v>3500</v>
      </c>
    </row>
    <row r="14" spans="1:6" x14ac:dyDescent="0.2">
      <c r="A14" s="3" t="s">
        <v>17</v>
      </c>
      <c r="B14" s="4">
        <v>14209</v>
      </c>
      <c r="C14" s="4">
        <v>3170</v>
      </c>
      <c r="D14" s="4">
        <v>6657</v>
      </c>
      <c r="E14" s="4">
        <v>2896</v>
      </c>
      <c r="F14" s="4">
        <v>1486</v>
      </c>
    </row>
    <row r="15" spans="1:6" x14ac:dyDescent="0.2">
      <c r="A15" s="3" t="s">
        <v>18</v>
      </c>
      <c r="B15" s="4">
        <v>20145</v>
      </c>
      <c r="C15" s="4">
        <v>3596</v>
      </c>
      <c r="D15" s="4">
        <v>11407</v>
      </c>
      <c r="E15" s="4">
        <v>2642</v>
      </c>
      <c r="F15" s="4">
        <v>2500</v>
      </c>
    </row>
    <row r="16" spans="1:6" x14ac:dyDescent="0.2">
      <c r="A16" s="3" t="s">
        <v>19</v>
      </c>
      <c r="B16" s="4">
        <v>15158</v>
      </c>
      <c r="C16" s="4">
        <v>3836</v>
      </c>
      <c r="D16" s="4">
        <v>6878</v>
      </c>
      <c r="E16" s="4">
        <v>2644</v>
      </c>
      <c r="F16" s="4">
        <v>1800</v>
      </c>
    </row>
    <row r="17" spans="1:6" ht="25.5" x14ac:dyDescent="0.2">
      <c r="A17" s="3" t="s">
        <v>20</v>
      </c>
      <c r="B17" s="4">
        <v>934</v>
      </c>
      <c r="C17" s="4">
        <v>345</v>
      </c>
      <c r="D17" s="4">
        <v>387</v>
      </c>
      <c r="E17" s="4">
        <v>83</v>
      </c>
      <c r="F17" s="4">
        <v>119</v>
      </c>
    </row>
    <row r="18" spans="1:6" x14ac:dyDescent="0.2">
      <c r="A18" s="3" t="s">
        <v>21</v>
      </c>
      <c r="B18" s="4">
        <v>9390</v>
      </c>
      <c r="C18" s="4">
        <v>1261</v>
      </c>
      <c r="D18" s="4">
        <v>6097</v>
      </c>
      <c r="E18" s="4">
        <v>896</v>
      </c>
      <c r="F18" s="4">
        <v>1136</v>
      </c>
    </row>
    <row r="19" spans="1:6" ht="25.5" x14ac:dyDescent="0.2">
      <c r="A19" s="3" t="s">
        <v>22</v>
      </c>
      <c r="B19" s="4">
        <v>11288</v>
      </c>
      <c r="C19" s="4">
        <v>2529</v>
      </c>
      <c r="D19" s="4">
        <v>4963</v>
      </c>
      <c r="E19" s="4">
        <v>2673</v>
      </c>
      <c r="F19" s="4">
        <v>1123</v>
      </c>
    </row>
    <row r="20" spans="1:6" x14ac:dyDescent="0.2">
      <c r="A20" s="3" t="s">
        <v>23</v>
      </c>
      <c r="B20" s="4">
        <v>15107</v>
      </c>
      <c r="C20" s="4">
        <v>2782</v>
      </c>
      <c r="D20" s="4">
        <v>9325</v>
      </c>
      <c r="E20" s="4">
        <v>2729</v>
      </c>
      <c r="F20" s="4">
        <v>271</v>
      </c>
    </row>
    <row r="21" spans="1:6" x14ac:dyDescent="0.2">
      <c r="A21" s="3" t="s">
        <v>24</v>
      </c>
      <c r="B21" s="4">
        <v>44496</v>
      </c>
      <c r="C21" s="4">
        <v>8774</v>
      </c>
      <c r="D21" s="4">
        <v>21684</v>
      </c>
      <c r="E21" s="4">
        <v>8937</v>
      </c>
      <c r="F21" s="4">
        <v>5101</v>
      </c>
    </row>
    <row r="22" spans="1:6" x14ac:dyDescent="0.2">
      <c r="A22" s="3" t="s">
        <v>25</v>
      </c>
      <c r="B22" s="4">
        <v>20261</v>
      </c>
      <c r="C22" s="4">
        <v>5110</v>
      </c>
      <c r="D22" s="4">
        <v>10277</v>
      </c>
      <c r="E22" s="4">
        <v>2874</v>
      </c>
      <c r="F22" s="4">
        <v>2000</v>
      </c>
    </row>
    <row r="23" spans="1:6" ht="25.5" x14ac:dyDescent="0.2">
      <c r="A23" s="3" t="s">
        <v>26</v>
      </c>
      <c r="B23" s="4">
        <v>2386</v>
      </c>
      <c r="C23" s="4">
        <v>820</v>
      </c>
      <c r="D23" s="4">
        <v>667</v>
      </c>
      <c r="E23" s="4">
        <v>399</v>
      </c>
      <c r="F23" s="4">
        <v>500</v>
      </c>
    </row>
    <row r="24" spans="1:6" x14ac:dyDescent="0.2">
      <c r="A24" s="3" t="s">
        <v>27</v>
      </c>
      <c r="B24" s="4">
        <v>10034</v>
      </c>
      <c r="C24" s="4">
        <v>1947</v>
      </c>
      <c r="D24" s="4">
        <v>3000</v>
      </c>
      <c r="E24" s="4">
        <v>1287</v>
      </c>
      <c r="F24" s="4">
        <v>3800</v>
      </c>
    </row>
    <row r="25" spans="1:6" x14ac:dyDescent="0.2">
      <c r="A25" s="3" t="s">
        <v>28</v>
      </c>
      <c r="B25" s="4">
        <v>5356</v>
      </c>
      <c r="C25" s="4">
        <v>1467</v>
      </c>
      <c r="D25" s="4">
        <v>2195</v>
      </c>
      <c r="E25" s="4">
        <v>1089</v>
      </c>
      <c r="F25" s="4">
        <v>605</v>
      </c>
    </row>
    <row r="26" spans="1:6" x14ac:dyDescent="0.2">
      <c r="A26" s="3" t="s">
        <v>29</v>
      </c>
      <c r="B26" s="4">
        <v>3328</v>
      </c>
      <c r="C26" s="4">
        <v>786</v>
      </c>
      <c r="D26" s="4">
        <v>1522</v>
      </c>
      <c r="E26" s="4">
        <v>520</v>
      </c>
      <c r="F26" s="4">
        <v>500</v>
      </c>
    </row>
    <row r="27" spans="1:6" x14ac:dyDescent="0.2">
      <c r="A27" s="3" t="s">
        <v>30</v>
      </c>
      <c r="B27" s="4">
        <v>2147</v>
      </c>
      <c r="C27" s="4">
        <v>725</v>
      </c>
      <c r="D27" s="4">
        <v>924</v>
      </c>
      <c r="E27" s="4">
        <v>408</v>
      </c>
      <c r="F27" s="4">
        <v>90</v>
      </c>
    </row>
    <row r="28" spans="1:6" x14ac:dyDescent="0.2">
      <c r="A28" s="3" t="s">
        <v>31</v>
      </c>
      <c r="B28" s="4">
        <v>2413</v>
      </c>
      <c r="C28" s="4">
        <v>1088</v>
      </c>
      <c r="D28" s="4">
        <v>629</v>
      </c>
      <c r="E28" s="4">
        <v>606</v>
      </c>
      <c r="F28" s="4">
        <v>90</v>
      </c>
    </row>
    <row r="29" spans="1:6" x14ac:dyDescent="0.2">
      <c r="A29" s="3" t="s">
        <v>32</v>
      </c>
      <c r="B29" s="4">
        <v>4946</v>
      </c>
      <c r="C29" s="4">
        <v>748</v>
      </c>
      <c r="D29" s="4">
        <v>3145</v>
      </c>
      <c r="E29" s="4">
        <v>553</v>
      </c>
      <c r="F29" s="4">
        <v>500</v>
      </c>
    </row>
    <row r="30" spans="1:6" x14ac:dyDescent="0.2">
      <c r="A30" s="3" t="s">
        <v>33</v>
      </c>
      <c r="B30" s="4">
        <v>3256</v>
      </c>
      <c r="C30" s="4">
        <v>757</v>
      </c>
      <c r="D30" s="4">
        <v>1476</v>
      </c>
      <c r="E30" s="4">
        <v>523</v>
      </c>
      <c r="F30" s="4">
        <v>500</v>
      </c>
    </row>
    <row r="31" spans="1:6" x14ac:dyDescent="0.2">
      <c r="A31" s="3" t="s">
        <v>34</v>
      </c>
      <c r="B31" s="4">
        <v>6845</v>
      </c>
      <c r="C31" s="4">
        <v>2000</v>
      </c>
      <c r="D31" s="4">
        <v>2863</v>
      </c>
      <c r="E31" s="4">
        <v>982</v>
      </c>
      <c r="F31" s="4">
        <v>1000</v>
      </c>
    </row>
    <row r="32" spans="1:6" x14ac:dyDescent="0.2">
      <c r="A32" s="3" t="s">
        <v>35</v>
      </c>
      <c r="B32" s="4">
        <v>3259</v>
      </c>
      <c r="C32" s="4">
        <v>615</v>
      </c>
      <c r="D32" s="4">
        <v>1119</v>
      </c>
      <c r="E32" s="4">
        <v>525</v>
      </c>
      <c r="F32" s="4">
        <v>1000</v>
      </c>
    </row>
    <row r="33" spans="1:6" x14ac:dyDescent="0.2">
      <c r="A33" s="3" t="s">
        <v>36</v>
      </c>
      <c r="B33" s="4">
        <v>8531</v>
      </c>
      <c r="C33" s="4">
        <v>1824</v>
      </c>
      <c r="D33" s="4">
        <v>3901</v>
      </c>
      <c r="E33" s="4">
        <v>2038</v>
      </c>
      <c r="F33" s="4">
        <v>768</v>
      </c>
    </row>
    <row r="34" spans="1:6" x14ac:dyDescent="0.2">
      <c r="A34" s="3" t="s">
        <v>37</v>
      </c>
      <c r="B34" s="4">
        <v>6029</v>
      </c>
      <c r="C34" s="4">
        <v>2273</v>
      </c>
      <c r="D34" s="4">
        <v>1748</v>
      </c>
      <c r="E34" s="4">
        <v>1463</v>
      </c>
      <c r="F34" s="4">
        <v>545</v>
      </c>
    </row>
    <row r="35" spans="1:6" x14ac:dyDescent="0.2">
      <c r="A35" s="3" t="s">
        <v>38</v>
      </c>
      <c r="B35" s="4">
        <v>5298</v>
      </c>
      <c r="C35" s="4">
        <v>1161</v>
      </c>
      <c r="D35" s="4">
        <v>2471</v>
      </c>
      <c r="E35" s="4">
        <v>1016</v>
      </c>
      <c r="F35" s="4">
        <v>650</v>
      </c>
    </row>
    <row r="36" spans="1:6" x14ac:dyDescent="0.2">
      <c r="A36" s="3" t="s">
        <v>39</v>
      </c>
      <c r="B36" s="4">
        <v>2602</v>
      </c>
      <c r="C36" s="4">
        <v>715</v>
      </c>
      <c r="D36" s="4">
        <v>974</v>
      </c>
      <c r="E36" s="4">
        <v>483</v>
      </c>
      <c r="F36" s="4">
        <v>430</v>
      </c>
    </row>
    <row r="37" spans="1:6" x14ac:dyDescent="0.2">
      <c r="A37" s="3" t="s">
        <v>40</v>
      </c>
      <c r="B37" s="4">
        <v>5813</v>
      </c>
      <c r="C37" s="4">
        <v>1000</v>
      </c>
      <c r="D37" s="4">
        <v>3546</v>
      </c>
      <c r="E37" s="4">
        <v>696</v>
      </c>
      <c r="F37" s="4">
        <v>571</v>
      </c>
    </row>
    <row r="38" spans="1:6" x14ac:dyDescent="0.2">
      <c r="A38" s="3" t="s">
        <v>41</v>
      </c>
      <c r="B38" s="4">
        <v>10183</v>
      </c>
      <c r="C38" s="4">
        <v>3735</v>
      </c>
      <c r="D38" s="4">
        <v>4072</v>
      </c>
      <c r="E38" s="4">
        <v>2164</v>
      </c>
      <c r="F38" s="4">
        <v>212</v>
      </c>
    </row>
    <row r="39" spans="1:6" x14ac:dyDescent="0.2">
      <c r="A39" s="3" t="s">
        <v>42</v>
      </c>
      <c r="B39" s="4">
        <v>1971</v>
      </c>
      <c r="C39" s="4">
        <v>555</v>
      </c>
      <c r="D39" s="4">
        <v>964</v>
      </c>
      <c r="E39" s="4">
        <v>331</v>
      </c>
      <c r="F39" s="4">
        <v>121</v>
      </c>
    </row>
    <row r="40" spans="1:6" x14ac:dyDescent="0.2">
      <c r="A40" s="3" t="s">
        <v>43</v>
      </c>
      <c r="B40" s="4">
        <v>4010</v>
      </c>
      <c r="C40" s="4">
        <v>1258</v>
      </c>
      <c r="D40" s="4">
        <v>1674</v>
      </c>
      <c r="E40" s="4">
        <v>937</v>
      </c>
      <c r="F40" s="4">
        <v>141</v>
      </c>
    </row>
    <row r="41" spans="1:6" x14ac:dyDescent="0.2">
      <c r="A41" s="3" t="s">
        <v>44</v>
      </c>
      <c r="B41" s="4">
        <v>3795</v>
      </c>
      <c r="C41" s="4">
        <v>1195</v>
      </c>
      <c r="D41" s="4">
        <v>1151</v>
      </c>
      <c r="E41" s="4">
        <v>537</v>
      </c>
      <c r="F41" s="4">
        <v>912</v>
      </c>
    </row>
    <row r="42" spans="1:6" x14ac:dyDescent="0.2">
      <c r="A42" s="3" t="s">
        <v>45</v>
      </c>
      <c r="B42" s="4">
        <v>2110</v>
      </c>
      <c r="C42" s="4">
        <v>545</v>
      </c>
      <c r="D42" s="4">
        <v>863</v>
      </c>
      <c r="E42" s="4">
        <v>402</v>
      </c>
      <c r="F42" s="4">
        <v>300</v>
      </c>
    </row>
    <row r="43" spans="1:6" x14ac:dyDescent="0.2">
      <c r="A43" s="3" t="s">
        <v>46</v>
      </c>
      <c r="B43" s="4">
        <v>7339</v>
      </c>
      <c r="C43" s="4">
        <v>1332</v>
      </c>
      <c r="D43" s="4">
        <v>3496</v>
      </c>
      <c r="E43" s="4">
        <v>1761</v>
      </c>
      <c r="F43" s="4">
        <v>750</v>
      </c>
    </row>
    <row r="44" spans="1:6" x14ac:dyDescent="0.2">
      <c r="A44" s="3" t="s">
        <v>47</v>
      </c>
      <c r="B44" s="4">
        <v>3803</v>
      </c>
      <c r="C44" s="4">
        <v>844</v>
      </c>
      <c r="D44" s="4">
        <v>1428</v>
      </c>
      <c r="E44" s="4">
        <v>531</v>
      </c>
      <c r="F44" s="4">
        <v>1000</v>
      </c>
    </row>
    <row r="45" spans="1:6" x14ac:dyDescent="0.2">
      <c r="A45" s="3" t="s">
        <v>48</v>
      </c>
      <c r="B45" s="4">
        <v>11706</v>
      </c>
      <c r="C45" s="4">
        <v>2589</v>
      </c>
      <c r="D45" s="4">
        <v>5841</v>
      </c>
      <c r="E45" s="4">
        <v>2076</v>
      </c>
      <c r="F45" s="4">
        <v>1200</v>
      </c>
    </row>
    <row r="46" spans="1:6" x14ac:dyDescent="0.2">
      <c r="A46" s="3" t="s">
        <v>49</v>
      </c>
      <c r="B46" s="4">
        <v>2797</v>
      </c>
      <c r="C46" s="4">
        <v>617</v>
      </c>
      <c r="D46" s="4">
        <v>1311</v>
      </c>
      <c r="E46" s="4">
        <v>469</v>
      </c>
      <c r="F46" s="4">
        <v>400</v>
      </c>
    </row>
    <row r="47" spans="1:6" x14ac:dyDescent="0.2">
      <c r="A47" s="3" t="s">
        <v>50</v>
      </c>
      <c r="B47" s="4">
        <v>10677</v>
      </c>
      <c r="C47" s="4">
        <v>2263</v>
      </c>
      <c r="D47" s="4">
        <v>5807</v>
      </c>
      <c r="E47" s="4">
        <v>1479</v>
      </c>
      <c r="F47" s="4">
        <v>1128</v>
      </c>
    </row>
    <row r="48" spans="1:6" x14ac:dyDescent="0.2">
      <c r="A48" s="3" t="s">
        <v>51</v>
      </c>
      <c r="B48" s="4">
        <v>4403</v>
      </c>
      <c r="C48" s="4">
        <v>933</v>
      </c>
      <c r="D48" s="4">
        <v>1711</v>
      </c>
      <c r="E48" s="4">
        <v>760</v>
      </c>
      <c r="F48" s="4">
        <v>999</v>
      </c>
    </row>
    <row r="49" spans="1:6" x14ac:dyDescent="0.2">
      <c r="A49" s="3" t="s">
        <v>52</v>
      </c>
      <c r="B49" s="4">
        <v>10471</v>
      </c>
      <c r="C49" s="4">
        <v>3303</v>
      </c>
      <c r="D49" s="4">
        <v>4228</v>
      </c>
      <c r="E49" s="4">
        <v>1776</v>
      </c>
      <c r="F49" s="4">
        <v>1164</v>
      </c>
    </row>
    <row r="50" spans="1:6" x14ac:dyDescent="0.2">
      <c r="A50" s="3" t="s">
        <v>53</v>
      </c>
      <c r="B50" s="4">
        <v>3665</v>
      </c>
      <c r="C50" s="4">
        <v>1242</v>
      </c>
      <c r="D50" s="4">
        <v>1198</v>
      </c>
      <c r="E50" s="4">
        <v>993</v>
      </c>
      <c r="F50" s="4">
        <v>232</v>
      </c>
    </row>
    <row r="51" spans="1:6" x14ac:dyDescent="0.2">
      <c r="A51" s="3" t="s">
        <v>54</v>
      </c>
      <c r="B51" s="4">
        <v>7706</v>
      </c>
      <c r="C51" s="4">
        <v>1521</v>
      </c>
      <c r="D51" s="4">
        <v>4403</v>
      </c>
      <c r="E51" s="4">
        <v>982</v>
      </c>
      <c r="F51" s="4">
        <v>800</v>
      </c>
    </row>
    <row r="52" spans="1:6" x14ac:dyDescent="0.2">
      <c r="A52" s="3" t="s">
        <v>55</v>
      </c>
      <c r="B52" s="4">
        <v>3054</v>
      </c>
      <c r="C52" s="4">
        <v>613</v>
      </c>
      <c r="D52" s="4">
        <v>1423</v>
      </c>
      <c r="E52" s="4">
        <v>475</v>
      </c>
      <c r="F52" s="4">
        <v>543</v>
      </c>
    </row>
    <row r="53" spans="1:6" x14ac:dyDescent="0.2">
      <c r="A53" s="3" t="s">
        <v>56</v>
      </c>
      <c r="B53" s="4">
        <v>3291</v>
      </c>
      <c r="C53" s="4">
        <v>882</v>
      </c>
      <c r="D53" s="4">
        <v>1514</v>
      </c>
      <c r="E53" s="4">
        <v>651</v>
      </c>
      <c r="F53" s="4">
        <v>244</v>
      </c>
    </row>
    <row r="54" spans="1:6" x14ac:dyDescent="0.2">
      <c r="A54" s="3" t="s">
        <v>57</v>
      </c>
      <c r="B54" s="4">
        <v>3953</v>
      </c>
      <c r="C54" s="4">
        <v>1546</v>
      </c>
      <c r="D54" s="4">
        <v>1252</v>
      </c>
      <c r="E54" s="4">
        <v>855</v>
      </c>
      <c r="F54" s="4">
        <v>300</v>
      </c>
    </row>
    <row r="55" spans="1:6" x14ac:dyDescent="0.2">
      <c r="A55" s="3" t="s">
        <v>58</v>
      </c>
      <c r="B55" s="4">
        <v>2719</v>
      </c>
      <c r="C55" s="4">
        <v>950</v>
      </c>
      <c r="D55" s="4">
        <v>1016</v>
      </c>
      <c r="E55" s="4">
        <v>503</v>
      </c>
      <c r="F55" s="4">
        <v>250</v>
      </c>
    </row>
    <row r="56" spans="1:6" x14ac:dyDescent="0.2">
      <c r="A56" s="3" t="s">
        <v>59</v>
      </c>
      <c r="B56" s="4">
        <v>16440</v>
      </c>
      <c r="C56" s="4">
        <v>2285</v>
      </c>
      <c r="D56" s="4">
        <v>9341</v>
      </c>
      <c r="E56" s="4">
        <v>2814</v>
      </c>
      <c r="F56" s="4">
        <v>2000</v>
      </c>
    </row>
    <row r="57" spans="1:6" x14ac:dyDescent="0.2">
      <c r="A57" s="3" t="s">
        <v>60</v>
      </c>
      <c r="B57" s="4">
        <v>27705</v>
      </c>
      <c r="C57" s="4">
        <v>6085</v>
      </c>
      <c r="D57" s="4">
        <v>13767</v>
      </c>
      <c r="E57" s="4">
        <v>5289</v>
      </c>
      <c r="F57" s="4">
        <v>2564</v>
      </c>
    </row>
    <row r="58" spans="1:6" x14ac:dyDescent="0.2">
      <c r="A58" s="3" t="s">
        <v>61</v>
      </c>
      <c r="B58" s="4">
        <v>12859</v>
      </c>
      <c r="C58" s="4">
        <v>2300</v>
      </c>
      <c r="D58" s="4">
        <v>7655</v>
      </c>
      <c r="E58" s="4">
        <v>1404</v>
      </c>
      <c r="F58" s="4">
        <v>1500</v>
      </c>
    </row>
    <row r="59" spans="1:6" x14ac:dyDescent="0.2">
      <c r="A59" s="3" t="s">
        <v>62</v>
      </c>
      <c r="B59" s="4">
        <v>5291</v>
      </c>
      <c r="C59" s="4">
        <v>1800</v>
      </c>
      <c r="D59" s="4">
        <v>2000</v>
      </c>
      <c r="E59" s="4">
        <v>860</v>
      </c>
      <c r="F59" s="4">
        <v>631</v>
      </c>
    </row>
    <row r="60" spans="1:6" ht="25.5" x14ac:dyDescent="0.2">
      <c r="A60" s="3" t="s">
        <v>63</v>
      </c>
      <c r="B60" s="4">
        <v>6395</v>
      </c>
      <c r="C60" s="4">
        <v>1295</v>
      </c>
      <c r="D60" s="4">
        <v>4300</v>
      </c>
      <c r="E60" s="4">
        <v>300</v>
      </c>
      <c r="F60" s="4">
        <v>500</v>
      </c>
    </row>
    <row r="61" spans="1:6" x14ac:dyDescent="0.2">
      <c r="A61" s="3" t="s">
        <v>64</v>
      </c>
      <c r="B61" s="4">
        <v>4579</v>
      </c>
      <c r="C61" s="4">
        <v>980</v>
      </c>
      <c r="D61" s="4">
        <v>2530</v>
      </c>
      <c r="E61" s="4">
        <v>569</v>
      </c>
      <c r="F61" s="4">
        <v>500</v>
      </c>
    </row>
    <row r="62" spans="1:6" x14ac:dyDescent="0.2">
      <c r="A62" s="3" t="s">
        <v>65</v>
      </c>
      <c r="B62" s="4">
        <v>28278</v>
      </c>
      <c r="C62" s="5">
        <v>4871</v>
      </c>
      <c r="D62" s="5">
        <v>15888</v>
      </c>
      <c r="E62" s="5">
        <v>4019</v>
      </c>
      <c r="F62" s="5">
        <v>3500</v>
      </c>
    </row>
    <row r="63" spans="1:6" ht="25.5" x14ac:dyDescent="0.2">
      <c r="A63" s="3" t="s">
        <v>66</v>
      </c>
      <c r="B63" s="4">
        <v>5641</v>
      </c>
      <c r="C63" s="6">
        <v>1386</v>
      </c>
      <c r="D63" s="6">
        <v>1824</v>
      </c>
      <c r="E63" s="6">
        <v>950</v>
      </c>
      <c r="F63" s="6">
        <v>1481</v>
      </c>
    </row>
    <row r="64" spans="1:6" x14ac:dyDescent="0.2">
      <c r="A64" s="7" t="s">
        <v>67</v>
      </c>
      <c r="B64" s="8">
        <v>590820</v>
      </c>
      <c r="C64" s="8">
        <v>135071</v>
      </c>
      <c r="D64" s="8">
        <v>282637</v>
      </c>
      <c r="E64" s="8">
        <v>101705</v>
      </c>
      <c r="F64" s="8">
        <v>71407</v>
      </c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zoomScaleSheetLayoutView="100" workbookViewId="0">
      <pane xSplit="2" ySplit="4" topLeftCell="C35" activePane="bottomRight" state="frozen"/>
      <selection pane="topRight" activeCell="D1" sqref="D1"/>
      <selection pane="bottomLeft" activeCell="A5" sqref="A5"/>
      <selection pane="bottomRight" activeCell="H1" sqref="H1:H1048576"/>
    </sheetView>
  </sheetViews>
  <sheetFormatPr defaultColWidth="9.33203125"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8" ht="24.75" customHeight="1" x14ac:dyDescent="0.2">
      <c r="A1" s="10" t="s">
        <v>0</v>
      </c>
      <c r="B1" s="10"/>
      <c r="C1" s="10"/>
      <c r="D1" s="10"/>
      <c r="E1" s="10"/>
      <c r="F1" s="10"/>
    </row>
    <row r="2" spans="1:8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8" x14ac:dyDescent="0.2">
      <c r="A3" s="11"/>
      <c r="B3" s="12"/>
      <c r="C3" s="13"/>
      <c r="D3" s="13"/>
      <c r="E3" s="13"/>
      <c r="F3" s="14"/>
    </row>
    <row r="4" spans="1:8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8" x14ac:dyDescent="0.2">
      <c r="A5" s="3" t="s">
        <v>8</v>
      </c>
      <c r="B5" s="4">
        <v>9013</v>
      </c>
      <c r="C5" s="4">
        <v>2168</v>
      </c>
      <c r="D5" s="4">
        <v>4301</v>
      </c>
      <c r="E5" s="4">
        <v>1544</v>
      </c>
      <c r="F5" s="4">
        <v>1000</v>
      </c>
      <c r="H5" s="9"/>
    </row>
    <row r="6" spans="1:8" x14ac:dyDescent="0.2">
      <c r="A6" s="3" t="s">
        <v>9</v>
      </c>
      <c r="B6" s="4">
        <v>15877</v>
      </c>
      <c r="C6" s="4">
        <v>3329</v>
      </c>
      <c r="D6" s="4">
        <v>8493</v>
      </c>
      <c r="E6" s="4">
        <v>2855</v>
      </c>
      <c r="F6" s="4">
        <v>1200</v>
      </c>
      <c r="H6" s="9"/>
    </row>
    <row r="7" spans="1:8" x14ac:dyDescent="0.2">
      <c r="A7" s="3" t="s">
        <v>10</v>
      </c>
      <c r="B7" s="4">
        <v>16185</v>
      </c>
      <c r="C7" s="4">
        <v>5649</v>
      </c>
      <c r="D7" s="4">
        <v>5920</v>
      </c>
      <c r="E7" s="4">
        <v>3216</v>
      </c>
      <c r="F7" s="4">
        <v>1400</v>
      </c>
      <c r="H7" s="9"/>
    </row>
    <row r="8" spans="1:8" x14ac:dyDescent="0.2">
      <c r="A8" s="3" t="s">
        <v>11</v>
      </c>
      <c r="B8" s="4">
        <v>8883</v>
      </c>
      <c r="C8" s="4">
        <v>2328</v>
      </c>
      <c r="D8" s="4">
        <v>4056</v>
      </c>
      <c r="E8" s="4">
        <v>1499</v>
      </c>
      <c r="F8" s="4">
        <v>1000</v>
      </c>
      <c r="H8" s="9"/>
    </row>
    <row r="9" spans="1:8" x14ac:dyDescent="0.2">
      <c r="A9" s="3" t="s">
        <v>12</v>
      </c>
      <c r="B9" s="4">
        <v>10771</v>
      </c>
      <c r="C9" s="4">
        <v>2724</v>
      </c>
      <c r="D9" s="4">
        <v>4978</v>
      </c>
      <c r="E9" s="4">
        <v>1969</v>
      </c>
      <c r="F9" s="4">
        <v>1100</v>
      </c>
      <c r="H9" s="9"/>
    </row>
    <row r="10" spans="1:8" x14ac:dyDescent="0.2">
      <c r="A10" s="3" t="s">
        <v>13</v>
      </c>
      <c r="B10" s="4">
        <v>14371</v>
      </c>
      <c r="C10" s="4">
        <v>3876</v>
      </c>
      <c r="D10" s="4">
        <v>5912</v>
      </c>
      <c r="E10" s="4">
        <v>2598</v>
      </c>
      <c r="F10" s="4">
        <v>1985</v>
      </c>
      <c r="H10" s="9"/>
    </row>
    <row r="11" spans="1:8" ht="25.5" x14ac:dyDescent="0.2">
      <c r="A11" s="3" t="s">
        <v>68</v>
      </c>
      <c r="B11" s="4">
        <v>15022</v>
      </c>
      <c r="C11" s="4">
        <v>2754</v>
      </c>
      <c r="D11" s="4">
        <v>6400</v>
      </c>
      <c r="E11" s="4">
        <v>2618</v>
      </c>
      <c r="F11" s="4">
        <v>3250</v>
      </c>
      <c r="H11" s="9"/>
    </row>
    <row r="12" spans="1:8" ht="25.5" x14ac:dyDescent="0.2">
      <c r="A12" s="3" t="s">
        <v>15</v>
      </c>
      <c r="B12" s="4">
        <v>36196</v>
      </c>
      <c r="C12" s="4">
        <v>8450</v>
      </c>
      <c r="D12" s="4">
        <v>15168</v>
      </c>
      <c r="E12" s="4">
        <v>6063</v>
      </c>
      <c r="F12" s="4">
        <v>6515</v>
      </c>
      <c r="H12" s="9"/>
    </row>
    <row r="13" spans="1:8" x14ac:dyDescent="0.2">
      <c r="A13" s="3" t="s">
        <v>16</v>
      </c>
      <c r="B13" s="4">
        <v>36430</v>
      </c>
      <c r="C13" s="4">
        <v>7539</v>
      </c>
      <c r="D13" s="4">
        <v>18897</v>
      </c>
      <c r="E13" s="4">
        <v>6494</v>
      </c>
      <c r="F13" s="4">
        <v>3500</v>
      </c>
      <c r="H13" s="9"/>
    </row>
    <row r="14" spans="1:8" x14ac:dyDescent="0.2">
      <c r="A14" s="3" t="s">
        <v>17</v>
      </c>
      <c r="B14" s="4">
        <v>14209</v>
      </c>
      <c r="C14" s="4">
        <v>3170</v>
      </c>
      <c r="D14" s="4">
        <v>6657</v>
      </c>
      <c r="E14" s="4">
        <v>2896</v>
      </c>
      <c r="F14" s="4">
        <v>1486</v>
      </c>
      <c r="H14" s="9"/>
    </row>
    <row r="15" spans="1:8" x14ac:dyDescent="0.2">
      <c r="A15" s="3" t="s">
        <v>18</v>
      </c>
      <c r="B15" s="4">
        <v>20145</v>
      </c>
      <c r="C15" s="4">
        <v>3596</v>
      </c>
      <c r="D15" s="4">
        <v>11407</v>
      </c>
      <c r="E15" s="4">
        <v>2642</v>
      </c>
      <c r="F15" s="4">
        <v>2500</v>
      </c>
      <c r="H15" s="9"/>
    </row>
    <row r="16" spans="1:8" x14ac:dyDescent="0.2">
      <c r="A16" s="3" t="s">
        <v>19</v>
      </c>
      <c r="B16" s="4">
        <v>15158</v>
      </c>
      <c r="C16" s="4">
        <v>3836</v>
      </c>
      <c r="D16" s="4">
        <v>6878</v>
      </c>
      <c r="E16" s="4">
        <v>2644</v>
      </c>
      <c r="F16" s="4">
        <v>1800</v>
      </c>
      <c r="H16" s="9"/>
    </row>
    <row r="17" spans="1:8" ht="25.5" x14ac:dyDescent="0.2">
      <c r="A17" s="3" t="s">
        <v>20</v>
      </c>
      <c r="B17" s="4">
        <v>934</v>
      </c>
      <c r="C17" s="4">
        <v>345</v>
      </c>
      <c r="D17" s="4">
        <v>387</v>
      </c>
      <c r="E17" s="4">
        <v>83</v>
      </c>
      <c r="F17" s="4">
        <v>119</v>
      </c>
      <c r="H17" s="9"/>
    </row>
    <row r="18" spans="1:8" x14ac:dyDescent="0.2">
      <c r="A18" s="3" t="s">
        <v>21</v>
      </c>
      <c r="B18" s="4">
        <v>9387</v>
      </c>
      <c r="C18" s="4">
        <v>1261</v>
      </c>
      <c r="D18" s="4">
        <v>6096</v>
      </c>
      <c r="E18" s="4">
        <v>894</v>
      </c>
      <c r="F18" s="4">
        <v>1136</v>
      </c>
      <c r="H18" s="9"/>
    </row>
    <row r="19" spans="1:8" ht="25.5" x14ac:dyDescent="0.2">
      <c r="A19" s="3" t="s">
        <v>22</v>
      </c>
      <c r="B19" s="4">
        <v>11288</v>
      </c>
      <c r="C19" s="4">
        <v>2529</v>
      </c>
      <c r="D19" s="4">
        <v>4963</v>
      </c>
      <c r="E19" s="4">
        <v>2673</v>
      </c>
      <c r="F19" s="4">
        <v>1123</v>
      </c>
      <c r="H19" s="9"/>
    </row>
    <row r="20" spans="1:8" x14ac:dyDescent="0.2">
      <c r="A20" s="3" t="s">
        <v>23</v>
      </c>
      <c r="B20" s="4">
        <v>15107</v>
      </c>
      <c r="C20" s="4">
        <v>2782</v>
      </c>
      <c r="D20" s="4">
        <v>9325</v>
      </c>
      <c r="E20" s="4">
        <v>2729</v>
      </c>
      <c r="F20" s="4">
        <v>271</v>
      </c>
      <c r="H20" s="9"/>
    </row>
    <row r="21" spans="1:8" x14ac:dyDescent="0.2">
      <c r="A21" s="3" t="s">
        <v>24</v>
      </c>
      <c r="B21" s="4">
        <v>44496</v>
      </c>
      <c r="C21" s="4">
        <v>8774</v>
      </c>
      <c r="D21" s="4">
        <v>21684</v>
      </c>
      <c r="E21" s="4">
        <v>8937</v>
      </c>
      <c r="F21" s="4">
        <v>5101</v>
      </c>
      <c r="H21" s="9"/>
    </row>
    <row r="22" spans="1:8" x14ac:dyDescent="0.2">
      <c r="A22" s="3" t="s">
        <v>25</v>
      </c>
      <c r="B22" s="4">
        <v>20261</v>
      </c>
      <c r="C22" s="4">
        <v>5110</v>
      </c>
      <c r="D22" s="4">
        <v>10277</v>
      </c>
      <c r="E22" s="4">
        <v>2874</v>
      </c>
      <c r="F22" s="4">
        <v>2000</v>
      </c>
      <c r="H22" s="9"/>
    </row>
    <row r="23" spans="1:8" ht="25.5" x14ac:dyDescent="0.2">
      <c r="A23" s="3" t="s">
        <v>26</v>
      </c>
      <c r="B23" s="4">
        <v>2386</v>
      </c>
      <c r="C23" s="4">
        <v>820</v>
      </c>
      <c r="D23" s="4">
        <v>667</v>
      </c>
      <c r="E23" s="4">
        <v>399</v>
      </c>
      <c r="F23" s="4">
        <v>500</v>
      </c>
      <c r="H23" s="9"/>
    </row>
    <row r="24" spans="1:8" x14ac:dyDescent="0.2">
      <c r="A24" s="3" t="s">
        <v>27</v>
      </c>
      <c r="B24" s="4">
        <v>10034</v>
      </c>
      <c r="C24" s="4">
        <v>1947</v>
      </c>
      <c r="D24" s="4">
        <v>3000</v>
      </c>
      <c r="E24" s="4">
        <v>1287</v>
      </c>
      <c r="F24" s="4">
        <v>3800</v>
      </c>
      <c r="H24" s="9"/>
    </row>
    <row r="25" spans="1:8" x14ac:dyDescent="0.2">
      <c r="A25" s="3" t="s">
        <v>28</v>
      </c>
      <c r="B25" s="4">
        <v>5356</v>
      </c>
      <c r="C25" s="4">
        <v>1467</v>
      </c>
      <c r="D25" s="4">
        <v>2195</v>
      </c>
      <c r="E25" s="4">
        <v>1089</v>
      </c>
      <c r="F25" s="4">
        <v>605</v>
      </c>
      <c r="H25" s="9"/>
    </row>
    <row r="26" spans="1:8" x14ac:dyDescent="0.2">
      <c r="A26" s="3" t="s">
        <v>29</v>
      </c>
      <c r="B26" s="4">
        <v>3328</v>
      </c>
      <c r="C26" s="4">
        <v>786</v>
      </c>
      <c r="D26" s="4">
        <v>1522</v>
      </c>
      <c r="E26" s="4">
        <v>520</v>
      </c>
      <c r="F26" s="4">
        <v>500</v>
      </c>
      <c r="H26" s="9"/>
    </row>
    <row r="27" spans="1:8" x14ac:dyDescent="0.2">
      <c r="A27" s="3" t="s">
        <v>30</v>
      </c>
      <c r="B27" s="4">
        <v>2147</v>
      </c>
      <c r="C27" s="4">
        <v>725</v>
      </c>
      <c r="D27" s="4">
        <v>924</v>
      </c>
      <c r="E27" s="4">
        <v>408</v>
      </c>
      <c r="F27" s="4">
        <v>90</v>
      </c>
      <c r="H27" s="9"/>
    </row>
    <row r="28" spans="1:8" x14ac:dyDescent="0.2">
      <c r="A28" s="3" t="s">
        <v>31</v>
      </c>
      <c r="B28" s="4">
        <v>2413</v>
      </c>
      <c r="C28" s="4">
        <v>1088</v>
      </c>
      <c r="D28" s="4">
        <v>629</v>
      </c>
      <c r="E28" s="4">
        <v>606</v>
      </c>
      <c r="F28" s="4">
        <v>90</v>
      </c>
      <c r="H28" s="9"/>
    </row>
    <row r="29" spans="1:8" x14ac:dyDescent="0.2">
      <c r="A29" s="3" t="s">
        <v>32</v>
      </c>
      <c r="B29" s="4">
        <v>4946</v>
      </c>
      <c r="C29" s="4">
        <v>748</v>
      </c>
      <c r="D29" s="4">
        <v>3145</v>
      </c>
      <c r="E29" s="4">
        <v>553</v>
      </c>
      <c r="F29" s="4">
        <v>500</v>
      </c>
      <c r="H29" s="9"/>
    </row>
    <row r="30" spans="1:8" x14ac:dyDescent="0.2">
      <c r="A30" s="3" t="s">
        <v>33</v>
      </c>
      <c r="B30" s="4">
        <v>3256</v>
      </c>
      <c r="C30" s="4">
        <v>757</v>
      </c>
      <c r="D30" s="4">
        <v>1476</v>
      </c>
      <c r="E30" s="4">
        <v>523</v>
      </c>
      <c r="F30" s="4">
        <v>500</v>
      </c>
      <c r="H30" s="9"/>
    </row>
    <row r="31" spans="1:8" x14ac:dyDescent="0.2">
      <c r="A31" s="3" t="s">
        <v>34</v>
      </c>
      <c r="B31" s="4">
        <v>6845</v>
      </c>
      <c r="C31" s="4">
        <v>2000</v>
      </c>
      <c r="D31" s="4">
        <v>2863</v>
      </c>
      <c r="E31" s="4">
        <v>982</v>
      </c>
      <c r="F31" s="4">
        <v>1000</v>
      </c>
      <c r="H31" s="9"/>
    </row>
    <row r="32" spans="1:8" x14ac:dyDescent="0.2">
      <c r="A32" s="3" t="s">
        <v>35</v>
      </c>
      <c r="B32" s="4">
        <v>3259</v>
      </c>
      <c r="C32" s="4">
        <v>615</v>
      </c>
      <c r="D32" s="4">
        <v>1119</v>
      </c>
      <c r="E32" s="4">
        <v>525</v>
      </c>
      <c r="F32" s="4">
        <v>1000</v>
      </c>
      <c r="H32" s="9"/>
    </row>
    <row r="33" spans="1:8" x14ac:dyDescent="0.2">
      <c r="A33" s="3" t="s">
        <v>36</v>
      </c>
      <c r="B33" s="4">
        <v>8531</v>
      </c>
      <c r="C33" s="4">
        <v>1824</v>
      </c>
      <c r="D33" s="4">
        <v>3901</v>
      </c>
      <c r="E33" s="4">
        <v>2038</v>
      </c>
      <c r="F33" s="4">
        <v>768</v>
      </c>
      <c r="H33" s="9"/>
    </row>
    <row r="34" spans="1:8" x14ac:dyDescent="0.2">
      <c r="A34" s="3" t="s">
        <v>37</v>
      </c>
      <c r="B34" s="4">
        <v>6029</v>
      </c>
      <c r="C34" s="4">
        <v>2273</v>
      </c>
      <c r="D34" s="4">
        <v>1748</v>
      </c>
      <c r="E34" s="4">
        <v>1463</v>
      </c>
      <c r="F34" s="4">
        <v>545</v>
      </c>
      <c r="H34" s="9"/>
    </row>
    <row r="35" spans="1:8" x14ac:dyDescent="0.2">
      <c r="A35" s="3" t="s">
        <v>38</v>
      </c>
      <c r="B35" s="4">
        <v>5298</v>
      </c>
      <c r="C35" s="4">
        <v>1161</v>
      </c>
      <c r="D35" s="4">
        <v>2471</v>
      </c>
      <c r="E35" s="4">
        <v>1016</v>
      </c>
      <c r="F35" s="4">
        <v>650</v>
      </c>
      <c r="H35" s="9"/>
    </row>
    <row r="36" spans="1:8" x14ac:dyDescent="0.2">
      <c r="A36" s="3" t="s">
        <v>39</v>
      </c>
      <c r="B36" s="4">
        <v>2602</v>
      </c>
      <c r="C36" s="4">
        <v>715</v>
      </c>
      <c r="D36" s="4">
        <v>974</v>
      </c>
      <c r="E36" s="4">
        <v>483</v>
      </c>
      <c r="F36" s="4">
        <v>430</v>
      </c>
      <c r="H36" s="9"/>
    </row>
    <row r="37" spans="1:8" x14ac:dyDescent="0.2">
      <c r="A37" s="3" t="s">
        <v>40</v>
      </c>
      <c r="B37" s="4">
        <v>5813</v>
      </c>
      <c r="C37" s="4">
        <v>1000</v>
      </c>
      <c r="D37" s="4">
        <v>3546</v>
      </c>
      <c r="E37" s="4">
        <v>696</v>
      </c>
      <c r="F37" s="4">
        <v>571</v>
      </c>
      <c r="H37" s="9"/>
    </row>
    <row r="38" spans="1:8" x14ac:dyDescent="0.2">
      <c r="A38" s="3" t="s">
        <v>41</v>
      </c>
      <c r="B38" s="4">
        <v>10183</v>
      </c>
      <c r="C38" s="4">
        <v>3735</v>
      </c>
      <c r="D38" s="4">
        <v>4072</v>
      </c>
      <c r="E38" s="4">
        <v>2164</v>
      </c>
      <c r="F38" s="4">
        <v>212</v>
      </c>
      <c r="H38" s="9"/>
    </row>
    <row r="39" spans="1:8" x14ac:dyDescent="0.2">
      <c r="A39" s="3" t="s">
        <v>42</v>
      </c>
      <c r="B39" s="4">
        <v>1971</v>
      </c>
      <c r="C39" s="4">
        <v>555</v>
      </c>
      <c r="D39" s="4">
        <v>964</v>
      </c>
      <c r="E39" s="4">
        <v>331</v>
      </c>
      <c r="F39" s="4">
        <v>121</v>
      </c>
      <c r="H39" s="9"/>
    </row>
    <row r="40" spans="1:8" x14ac:dyDescent="0.2">
      <c r="A40" s="3" t="s">
        <v>43</v>
      </c>
      <c r="B40" s="4">
        <v>4010</v>
      </c>
      <c r="C40" s="4">
        <v>1258</v>
      </c>
      <c r="D40" s="4">
        <v>1674</v>
      </c>
      <c r="E40" s="4">
        <v>937</v>
      </c>
      <c r="F40" s="4">
        <v>141</v>
      </c>
      <c r="H40" s="9"/>
    </row>
    <row r="41" spans="1:8" x14ac:dyDescent="0.2">
      <c r="A41" s="3" t="s">
        <v>44</v>
      </c>
      <c r="B41" s="4">
        <v>3795</v>
      </c>
      <c r="C41" s="4">
        <v>1195</v>
      </c>
      <c r="D41" s="4">
        <v>1151</v>
      </c>
      <c r="E41" s="4">
        <v>537</v>
      </c>
      <c r="F41" s="4">
        <v>912</v>
      </c>
      <c r="H41" s="9"/>
    </row>
    <row r="42" spans="1:8" x14ac:dyDescent="0.2">
      <c r="A42" s="3" t="s">
        <v>45</v>
      </c>
      <c r="B42" s="4">
        <v>2110</v>
      </c>
      <c r="C42" s="4">
        <v>545</v>
      </c>
      <c r="D42" s="4">
        <v>863</v>
      </c>
      <c r="E42" s="4">
        <v>402</v>
      </c>
      <c r="F42" s="4">
        <v>300</v>
      </c>
      <c r="H42" s="9"/>
    </row>
    <row r="43" spans="1:8" x14ac:dyDescent="0.2">
      <c r="A43" s="3" t="s">
        <v>46</v>
      </c>
      <c r="B43" s="4">
        <v>7339</v>
      </c>
      <c r="C43" s="4">
        <v>1332</v>
      </c>
      <c r="D43" s="4">
        <v>3496</v>
      </c>
      <c r="E43" s="4">
        <v>1761</v>
      </c>
      <c r="F43" s="4">
        <v>750</v>
      </c>
      <c r="H43" s="9"/>
    </row>
    <row r="44" spans="1:8" x14ac:dyDescent="0.2">
      <c r="A44" s="3" t="s">
        <v>47</v>
      </c>
      <c r="B44" s="4">
        <v>3803</v>
      </c>
      <c r="C44" s="4">
        <v>844</v>
      </c>
      <c r="D44" s="4">
        <v>1428</v>
      </c>
      <c r="E44" s="4">
        <v>531</v>
      </c>
      <c r="F44" s="4">
        <v>1000</v>
      </c>
      <c r="H44" s="9"/>
    </row>
    <row r="45" spans="1:8" x14ac:dyDescent="0.2">
      <c r="A45" s="3" t="s">
        <v>48</v>
      </c>
      <c r="B45" s="4">
        <v>11706</v>
      </c>
      <c r="C45" s="4">
        <v>2589</v>
      </c>
      <c r="D45" s="4">
        <v>5841</v>
      </c>
      <c r="E45" s="4">
        <v>2076</v>
      </c>
      <c r="F45" s="4">
        <v>1200</v>
      </c>
      <c r="H45" s="9"/>
    </row>
    <row r="46" spans="1:8" x14ac:dyDescent="0.2">
      <c r="A46" s="3" t="s">
        <v>49</v>
      </c>
      <c r="B46" s="4">
        <v>2797</v>
      </c>
      <c r="C46" s="4">
        <v>617</v>
      </c>
      <c r="D46" s="4">
        <v>1311</v>
      </c>
      <c r="E46" s="4">
        <v>469</v>
      </c>
      <c r="F46" s="4">
        <v>400</v>
      </c>
      <c r="H46" s="9"/>
    </row>
    <row r="47" spans="1:8" x14ac:dyDescent="0.2">
      <c r="A47" s="3" t="s">
        <v>50</v>
      </c>
      <c r="B47" s="4">
        <v>10677</v>
      </c>
      <c r="C47" s="4">
        <v>2263</v>
      </c>
      <c r="D47" s="4">
        <v>5807</v>
      </c>
      <c r="E47" s="4">
        <v>1479</v>
      </c>
      <c r="F47" s="4">
        <v>1128</v>
      </c>
      <c r="H47" s="9"/>
    </row>
    <row r="48" spans="1:8" x14ac:dyDescent="0.2">
      <c r="A48" s="3" t="s">
        <v>51</v>
      </c>
      <c r="B48" s="4">
        <v>4403</v>
      </c>
      <c r="C48" s="4">
        <v>933</v>
      </c>
      <c r="D48" s="4">
        <v>1711</v>
      </c>
      <c r="E48" s="4">
        <v>760</v>
      </c>
      <c r="F48" s="4">
        <v>999</v>
      </c>
      <c r="H48" s="9"/>
    </row>
    <row r="49" spans="1:8" x14ac:dyDescent="0.2">
      <c r="A49" s="3" t="s">
        <v>52</v>
      </c>
      <c r="B49" s="4">
        <v>10471</v>
      </c>
      <c r="C49" s="4">
        <v>3303</v>
      </c>
      <c r="D49" s="4">
        <v>4228</v>
      </c>
      <c r="E49" s="4">
        <v>1776</v>
      </c>
      <c r="F49" s="4">
        <v>1164</v>
      </c>
      <c r="H49" s="9"/>
    </row>
    <row r="50" spans="1:8" x14ac:dyDescent="0.2">
      <c r="A50" s="3" t="s">
        <v>53</v>
      </c>
      <c r="B50" s="4">
        <v>3665</v>
      </c>
      <c r="C50" s="4">
        <v>1242</v>
      </c>
      <c r="D50" s="4">
        <v>1198</v>
      </c>
      <c r="E50" s="4">
        <v>993</v>
      </c>
      <c r="F50" s="4">
        <v>232</v>
      </c>
      <c r="H50" s="9"/>
    </row>
    <row r="51" spans="1:8" x14ac:dyDescent="0.2">
      <c r="A51" s="3" t="s">
        <v>54</v>
      </c>
      <c r="B51" s="4">
        <v>7706</v>
      </c>
      <c r="C51" s="4">
        <v>1521</v>
      </c>
      <c r="D51" s="4">
        <v>4403</v>
      </c>
      <c r="E51" s="4">
        <v>982</v>
      </c>
      <c r="F51" s="4">
        <v>800</v>
      </c>
      <c r="H51" s="9"/>
    </row>
    <row r="52" spans="1:8" x14ac:dyDescent="0.2">
      <c r="A52" s="3" t="s">
        <v>55</v>
      </c>
      <c r="B52" s="4">
        <v>3054</v>
      </c>
      <c r="C52" s="4">
        <v>613</v>
      </c>
      <c r="D52" s="4">
        <v>1423</v>
      </c>
      <c r="E52" s="4">
        <v>475</v>
      </c>
      <c r="F52" s="4">
        <v>543</v>
      </c>
      <c r="H52" s="9"/>
    </row>
    <row r="53" spans="1:8" x14ac:dyDescent="0.2">
      <c r="A53" s="3" t="s">
        <v>56</v>
      </c>
      <c r="B53" s="4">
        <v>3291</v>
      </c>
      <c r="C53" s="4">
        <v>882</v>
      </c>
      <c r="D53" s="4">
        <v>1514</v>
      </c>
      <c r="E53" s="4">
        <v>651</v>
      </c>
      <c r="F53" s="4">
        <v>244</v>
      </c>
      <c r="H53" s="9"/>
    </row>
    <row r="54" spans="1:8" x14ac:dyDescent="0.2">
      <c r="A54" s="3" t="s">
        <v>57</v>
      </c>
      <c r="B54" s="4">
        <v>3953</v>
      </c>
      <c r="C54" s="4">
        <v>1546</v>
      </c>
      <c r="D54" s="4">
        <v>1252</v>
      </c>
      <c r="E54" s="4">
        <v>855</v>
      </c>
      <c r="F54" s="4">
        <v>300</v>
      </c>
      <c r="H54" s="9"/>
    </row>
    <row r="55" spans="1:8" x14ac:dyDescent="0.2">
      <c r="A55" s="3" t="s">
        <v>58</v>
      </c>
      <c r="B55" s="4">
        <v>2719</v>
      </c>
      <c r="C55" s="4">
        <v>950</v>
      </c>
      <c r="D55" s="4">
        <v>1016</v>
      </c>
      <c r="E55" s="4">
        <v>503</v>
      </c>
      <c r="F55" s="4">
        <v>250</v>
      </c>
      <c r="H55" s="9"/>
    </row>
    <row r="56" spans="1:8" x14ac:dyDescent="0.2">
      <c r="A56" s="3" t="s">
        <v>59</v>
      </c>
      <c r="B56" s="4">
        <v>16440</v>
      </c>
      <c r="C56" s="4">
        <v>2285</v>
      </c>
      <c r="D56" s="4">
        <v>9341</v>
      </c>
      <c r="E56" s="4">
        <v>2814</v>
      </c>
      <c r="F56" s="4">
        <v>2000</v>
      </c>
      <c r="H56" s="9"/>
    </row>
    <row r="57" spans="1:8" x14ac:dyDescent="0.2">
      <c r="A57" s="3" t="s">
        <v>60</v>
      </c>
      <c r="B57" s="4">
        <v>27708</v>
      </c>
      <c r="C57" s="4">
        <v>6085</v>
      </c>
      <c r="D57" s="4">
        <v>13768</v>
      </c>
      <c r="E57" s="4">
        <v>5291</v>
      </c>
      <c r="F57" s="4">
        <v>2564</v>
      </c>
      <c r="H57" s="9"/>
    </row>
    <row r="58" spans="1:8" x14ac:dyDescent="0.2">
      <c r="A58" s="3" t="s">
        <v>61</v>
      </c>
      <c r="B58" s="4">
        <v>12859</v>
      </c>
      <c r="C58" s="4">
        <v>2300</v>
      </c>
      <c r="D58" s="4">
        <v>7655</v>
      </c>
      <c r="E58" s="4">
        <v>1404</v>
      </c>
      <c r="F58" s="4">
        <v>1500</v>
      </c>
      <c r="H58" s="9"/>
    </row>
    <row r="59" spans="1:8" x14ac:dyDescent="0.2">
      <c r="A59" s="3" t="s">
        <v>62</v>
      </c>
      <c r="B59" s="4">
        <v>5291</v>
      </c>
      <c r="C59" s="4">
        <v>1800</v>
      </c>
      <c r="D59" s="4">
        <v>2000</v>
      </c>
      <c r="E59" s="4">
        <v>860</v>
      </c>
      <c r="F59" s="4">
        <v>631</v>
      </c>
      <c r="H59" s="9"/>
    </row>
    <row r="60" spans="1:8" ht="25.5" x14ac:dyDescent="0.2">
      <c r="A60" s="3" t="s">
        <v>63</v>
      </c>
      <c r="B60" s="4">
        <v>6395</v>
      </c>
      <c r="C60" s="4">
        <v>1295</v>
      </c>
      <c r="D60" s="4">
        <v>4300</v>
      </c>
      <c r="E60" s="4">
        <v>300</v>
      </c>
      <c r="F60" s="4">
        <v>500</v>
      </c>
      <c r="H60" s="9"/>
    </row>
    <row r="61" spans="1:8" x14ac:dyDescent="0.2">
      <c r="A61" s="3" t="s">
        <v>64</v>
      </c>
      <c r="B61" s="4">
        <v>4579</v>
      </c>
      <c r="C61" s="4">
        <v>980</v>
      </c>
      <c r="D61" s="4">
        <v>2530</v>
      </c>
      <c r="E61" s="4">
        <v>569</v>
      </c>
      <c r="F61" s="4">
        <v>500</v>
      </c>
      <c r="H61" s="9"/>
    </row>
    <row r="62" spans="1:8" x14ac:dyDescent="0.2">
      <c r="A62" s="3" t="s">
        <v>65</v>
      </c>
      <c r="B62" s="4">
        <v>28278</v>
      </c>
      <c r="C62" s="5">
        <v>4871</v>
      </c>
      <c r="D62" s="5">
        <v>15888</v>
      </c>
      <c r="E62" s="5">
        <v>4019</v>
      </c>
      <c r="F62" s="5">
        <v>3500</v>
      </c>
      <c r="H62" s="9"/>
    </row>
    <row r="63" spans="1:8" ht="25.5" x14ac:dyDescent="0.2">
      <c r="A63" s="3" t="s">
        <v>66</v>
      </c>
      <c r="B63" s="4">
        <v>5641</v>
      </c>
      <c r="C63" s="6">
        <v>1386</v>
      </c>
      <c r="D63" s="6">
        <v>1824</v>
      </c>
      <c r="E63" s="6">
        <v>950</v>
      </c>
      <c r="F63" s="6">
        <v>1481</v>
      </c>
      <c r="H63" s="9"/>
    </row>
    <row r="64" spans="1:8" x14ac:dyDescent="0.2">
      <c r="A64" s="7" t="s">
        <v>67</v>
      </c>
      <c r="B64" s="8">
        <v>590820</v>
      </c>
      <c r="C64" s="8">
        <v>135071</v>
      </c>
      <c r="D64" s="8">
        <v>282637</v>
      </c>
      <c r="E64" s="8">
        <v>101705</v>
      </c>
      <c r="F64" s="8">
        <v>71407</v>
      </c>
      <c r="H64" s="9"/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K21" sqref="K21"/>
    </sheetView>
  </sheetViews>
  <sheetFormatPr defaultColWidth="9.33203125"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6" ht="24.75" customHeight="1" x14ac:dyDescent="0.2">
      <c r="A1" s="10" t="s">
        <v>0</v>
      </c>
      <c r="B1" s="10"/>
      <c r="C1" s="10"/>
      <c r="D1" s="10"/>
      <c r="E1" s="10"/>
      <c r="F1" s="10"/>
    </row>
    <row r="2" spans="1:6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6" x14ac:dyDescent="0.2">
      <c r="A3" s="11"/>
      <c r="B3" s="12"/>
      <c r="C3" s="13"/>
      <c r="D3" s="13"/>
      <c r="E3" s="13"/>
      <c r="F3" s="14"/>
    </row>
    <row r="4" spans="1:6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6" x14ac:dyDescent="0.2">
      <c r="A5" s="3" t="s">
        <v>8</v>
      </c>
      <c r="B5" s="4">
        <f>SUM(C5:F5)</f>
        <v>9013</v>
      </c>
      <c r="C5" s="4">
        <v>2168</v>
      </c>
      <c r="D5" s="4">
        <v>4301</v>
      </c>
      <c r="E5" s="4">
        <v>1544</v>
      </c>
      <c r="F5" s="4">
        <v>1000</v>
      </c>
    </row>
    <row r="6" spans="1:6" x14ac:dyDescent="0.2">
      <c r="A6" s="3" t="s">
        <v>9</v>
      </c>
      <c r="B6" s="4">
        <f t="shared" ref="B6:B63" si="0">SUM(C6:F6)</f>
        <v>15877</v>
      </c>
      <c r="C6" s="4">
        <v>3329</v>
      </c>
      <c r="D6" s="4">
        <v>8493</v>
      </c>
      <c r="E6" s="4">
        <v>2855</v>
      </c>
      <c r="F6" s="4">
        <v>1200</v>
      </c>
    </row>
    <row r="7" spans="1:6" x14ac:dyDescent="0.2">
      <c r="A7" s="3" t="s">
        <v>10</v>
      </c>
      <c r="B7" s="4">
        <f t="shared" si="0"/>
        <v>16185</v>
      </c>
      <c r="C7" s="4">
        <v>5649</v>
      </c>
      <c r="D7" s="4">
        <v>5920</v>
      </c>
      <c r="E7" s="4">
        <v>3216</v>
      </c>
      <c r="F7" s="4">
        <v>1400</v>
      </c>
    </row>
    <row r="8" spans="1:6" x14ac:dyDescent="0.2">
      <c r="A8" s="3" t="s">
        <v>11</v>
      </c>
      <c r="B8" s="4">
        <f t="shared" si="0"/>
        <v>8883</v>
      </c>
      <c r="C8" s="4">
        <v>2328</v>
      </c>
      <c r="D8" s="4">
        <v>4056</v>
      </c>
      <c r="E8" s="4">
        <v>1499</v>
      </c>
      <c r="F8" s="4">
        <v>1000</v>
      </c>
    </row>
    <row r="9" spans="1:6" x14ac:dyDescent="0.2">
      <c r="A9" s="3" t="s">
        <v>12</v>
      </c>
      <c r="B9" s="4">
        <f t="shared" si="0"/>
        <v>10771</v>
      </c>
      <c r="C9" s="4">
        <v>2724</v>
      </c>
      <c r="D9" s="4">
        <v>4978</v>
      </c>
      <c r="E9" s="4">
        <v>1969</v>
      </c>
      <c r="F9" s="4">
        <v>1100</v>
      </c>
    </row>
    <row r="10" spans="1:6" x14ac:dyDescent="0.2">
      <c r="A10" s="3" t="s">
        <v>13</v>
      </c>
      <c r="B10" s="4">
        <f t="shared" si="0"/>
        <v>14371</v>
      </c>
      <c r="C10" s="4">
        <v>3876</v>
      </c>
      <c r="D10" s="4">
        <v>5912</v>
      </c>
      <c r="E10" s="4">
        <v>2598</v>
      </c>
      <c r="F10" s="4">
        <v>1985</v>
      </c>
    </row>
    <row r="11" spans="1:6" ht="25.5" x14ac:dyDescent="0.2">
      <c r="A11" s="3" t="s">
        <v>68</v>
      </c>
      <c r="B11" s="4">
        <f t="shared" si="0"/>
        <v>15022</v>
      </c>
      <c r="C11" s="4">
        <v>2754</v>
      </c>
      <c r="D11" s="4">
        <v>6400</v>
      </c>
      <c r="E11" s="4">
        <v>2618</v>
      </c>
      <c r="F11" s="4">
        <v>3250</v>
      </c>
    </row>
    <row r="12" spans="1:6" ht="25.5" x14ac:dyDescent="0.2">
      <c r="A12" s="3" t="s">
        <v>15</v>
      </c>
      <c r="B12" s="4">
        <f t="shared" si="0"/>
        <v>36196</v>
      </c>
      <c r="C12" s="4">
        <v>8450</v>
      </c>
      <c r="D12" s="4">
        <v>15168</v>
      </c>
      <c r="E12" s="4">
        <v>6063</v>
      </c>
      <c r="F12" s="4">
        <v>6515</v>
      </c>
    </row>
    <row r="13" spans="1:6" x14ac:dyDescent="0.2">
      <c r="A13" s="3" t="s">
        <v>16</v>
      </c>
      <c r="B13" s="4">
        <f t="shared" si="0"/>
        <v>36430</v>
      </c>
      <c r="C13" s="4">
        <v>7539</v>
      </c>
      <c r="D13" s="4">
        <v>18897</v>
      </c>
      <c r="E13" s="4">
        <v>6494</v>
      </c>
      <c r="F13" s="4">
        <v>3500</v>
      </c>
    </row>
    <row r="14" spans="1:6" x14ac:dyDescent="0.2">
      <c r="A14" s="3" t="s">
        <v>17</v>
      </c>
      <c r="B14" s="4">
        <f t="shared" si="0"/>
        <v>14209</v>
      </c>
      <c r="C14" s="4">
        <v>3170</v>
      </c>
      <c r="D14" s="4">
        <v>6657</v>
      </c>
      <c r="E14" s="4">
        <v>2896</v>
      </c>
      <c r="F14" s="4">
        <v>1486</v>
      </c>
    </row>
    <row r="15" spans="1:6" x14ac:dyDescent="0.2">
      <c r="A15" s="3" t="s">
        <v>18</v>
      </c>
      <c r="B15" s="4">
        <f t="shared" si="0"/>
        <v>20145</v>
      </c>
      <c r="C15" s="4">
        <v>3596</v>
      </c>
      <c r="D15" s="4">
        <v>11407</v>
      </c>
      <c r="E15" s="4">
        <v>2642</v>
      </c>
      <c r="F15" s="4">
        <v>2500</v>
      </c>
    </row>
    <row r="16" spans="1:6" x14ac:dyDescent="0.2">
      <c r="A16" s="3" t="s">
        <v>19</v>
      </c>
      <c r="B16" s="4">
        <f t="shared" si="0"/>
        <v>15158</v>
      </c>
      <c r="C16" s="4">
        <v>3836</v>
      </c>
      <c r="D16" s="4">
        <v>6878</v>
      </c>
      <c r="E16" s="4">
        <v>2644</v>
      </c>
      <c r="F16" s="4">
        <v>1800</v>
      </c>
    </row>
    <row r="17" spans="1:6" ht="25.5" x14ac:dyDescent="0.2">
      <c r="A17" s="3" t="s">
        <v>20</v>
      </c>
      <c r="B17" s="4">
        <f t="shared" si="0"/>
        <v>934</v>
      </c>
      <c r="C17" s="4">
        <v>345</v>
      </c>
      <c r="D17" s="4">
        <v>387</v>
      </c>
      <c r="E17" s="4">
        <v>83</v>
      </c>
      <c r="F17" s="4">
        <v>119</v>
      </c>
    </row>
    <row r="18" spans="1:6" x14ac:dyDescent="0.2">
      <c r="A18" s="3" t="s">
        <v>21</v>
      </c>
      <c r="B18" s="4">
        <f t="shared" si="0"/>
        <v>9387</v>
      </c>
      <c r="C18" s="4">
        <f>1217+44</f>
        <v>1261</v>
      </c>
      <c r="D18" s="4">
        <v>6096</v>
      </c>
      <c r="E18" s="4">
        <v>894</v>
      </c>
      <c r="F18" s="4">
        <f>1068+68</f>
        <v>1136</v>
      </c>
    </row>
    <row r="19" spans="1:6" ht="25.5" x14ac:dyDescent="0.2">
      <c r="A19" s="3" t="s">
        <v>22</v>
      </c>
      <c r="B19" s="4">
        <f t="shared" si="0"/>
        <v>11288</v>
      </c>
      <c r="C19" s="4">
        <f>2569-40</f>
        <v>2529</v>
      </c>
      <c r="D19" s="4">
        <v>4963</v>
      </c>
      <c r="E19" s="4">
        <v>2673</v>
      </c>
      <c r="F19" s="4">
        <v>1123</v>
      </c>
    </row>
    <row r="20" spans="1:6" x14ac:dyDescent="0.2">
      <c r="A20" s="3" t="s">
        <v>23</v>
      </c>
      <c r="B20" s="4">
        <f t="shared" si="0"/>
        <v>15107</v>
      </c>
      <c r="C20" s="4">
        <v>2782</v>
      </c>
      <c r="D20" s="4">
        <v>9325</v>
      </c>
      <c r="E20" s="4">
        <v>2729</v>
      </c>
      <c r="F20" s="4">
        <v>271</v>
      </c>
    </row>
    <row r="21" spans="1:6" x14ac:dyDescent="0.2">
      <c r="A21" s="3" t="s">
        <v>24</v>
      </c>
      <c r="B21" s="4">
        <f t="shared" si="0"/>
        <v>44496</v>
      </c>
      <c r="C21" s="4">
        <v>8774</v>
      </c>
      <c r="D21" s="4">
        <v>21684</v>
      </c>
      <c r="E21" s="4">
        <v>8937</v>
      </c>
      <c r="F21" s="4">
        <v>5101</v>
      </c>
    </row>
    <row r="22" spans="1:6" x14ac:dyDescent="0.2">
      <c r="A22" s="3" t="s">
        <v>25</v>
      </c>
      <c r="B22" s="4">
        <f t="shared" si="0"/>
        <v>20261</v>
      </c>
      <c r="C22" s="4">
        <v>5110</v>
      </c>
      <c r="D22" s="4">
        <v>10277</v>
      </c>
      <c r="E22" s="4">
        <v>2874</v>
      </c>
      <c r="F22" s="4">
        <v>2000</v>
      </c>
    </row>
    <row r="23" spans="1:6" ht="25.5" x14ac:dyDescent="0.2">
      <c r="A23" s="3" t="s">
        <v>26</v>
      </c>
      <c r="B23" s="4">
        <f t="shared" si="0"/>
        <v>2386</v>
      </c>
      <c r="C23" s="4">
        <v>820</v>
      </c>
      <c r="D23" s="4">
        <v>667</v>
      </c>
      <c r="E23" s="4">
        <v>399</v>
      </c>
      <c r="F23" s="4">
        <v>500</v>
      </c>
    </row>
    <row r="24" spans="1:6" x14ac:dyDescent="0.2">
      <c r="A24" s="3" t="s">
        <v>27</v>
      </c>
      <c r="B24" s="4">
        <f t="shared" si="0"/>
        <v>10034</v>
      </c>
      <c r="C24" s="4">
        <v>1947</v>
      </c>
      <c r="D24" s="4">
        <v>3000</v>
      </c>
      <c r="E24" s="4">
        <v>1287</v>
      </c>
      <c r="F24" s="4">
        <v>3800</v>
      </c>
    </row>
    <row r="25" spans="1:6" x14ac:dyDescent="0.2">
      <c r="A25" s="3" t="s">
        <v>28</v>
      </c>
      <c r="B25" s="4">
        <f t="shared" si="0"/>
        <v>5356</v>
      </c>
      <c r="C25" s="4">
        <v>1467</v>
      </c>
      <c r="D25" s="4">
        <f>2455-260</f>
        <v>2195</v>
      </c>
      <c r="E25" s="4">
        <v>1089</v>
      </c>
      <c r="F25" s="4">
        <v>605</v>
      </c>
    </row>
    <row r="26" spans="1:6" x14ac:dyDescent="0.2">
      <c r="A26" s="3" t="s">
        <v>29</v>
      </c>
      <c r="B26" s="4">
        <f t="shared" si="0"/>
        <v>3328</v>
      </c>
      <c r="C26" s="4">
        <v>786</v>
      </c>
      <c r="D26" s="4">
        <v>1522</v>
      </c>
      <c r="E26" s="4">
        <v>520</v>
      </c>
      <c r="F26" s="4">
        <v>500</v>
      </c>
    </row>
    <row r="27" spans="1:6" x14ac:dyDescent="0.2">
      <c r="A27" s="3" t="s">
        <v>30</v>
      </c>
      <c r="B27" s="4">
        <f t="shared" si="0"/>
        <v>2147</v>
      </c>
      <c r="C27" s="4">
        <v>725</v>
      </c>
      <c r="D27" s="4">
        <v>924</v>
      </c>
      <c r="E27" s="4">
        <v>408</v>
      </c>
      <c r="F27" s="4">
        <v>90</v>
      </c>
    </row>
    <row r="28" spans="1:6" x14ac:dyDescent="0.2">
      <c r="A28" s="3" t="s">
        <v>31</v>
      </c>
      <c r="B28" s="4">
        <f t="shared" si="0"/>
        <v>2313</v>
      </c>
      <c r="C28" s="4">
        <v>1088</v>
      </c>
      <c r="D28" s="4">
        <f>629-100</f>
        <v>529</v>
      </c>
      <c r="E28" s="4">
        <v>606</v>
      </c>
      <c r="F28" s="4">
        <v>90</v>
      </c>
    </row>
    <row r="29" spans="1:6" x14ac:dyDescent="0.2">
      <c r="A29" s="3" t="s">
        <v>32</v>
      </c>
      <c r="B29" s="4">
        <f t="shared" si="0"/>
        <v>4946</v>
      </c>
      <c r="C29" s="4">
        <v>748</v>
      </c>
      <c r="D29" s="4">
        <v>3145</v>
      </c>
      <c r="E29" s="4">
        <v>553</v>
      </c>
      <c r="F29" s="4">
        <v>500</v>
      </c>
    </row>
    <row r="30" spans="1:6" x14ac:dyDescent="0.2">
      <c r="A30" s="3" t="s">
        <v>33</v>
      </c>
      <c r="B30" s="4">
        <f t="shared" si="0"/>
        <v>3256</v>
      </c>
      <c r="C30" s="4">
        <v>757</v>
      </c>
      <c r="D30" s="4">
        <v>1476</v>
      </c>
      <c r="E30" s="4">
        <v>523</v>
      </c>
      <c r="F30" s="4">
        <v>500</v>
      </c>
    </row>
    <row r="31" spans="1:6" x14ac:dyDescent="0.2">
      <c r="A31" s="3" t="s">
        <v>34</v>
      </c>
      <c r="B31" s="4">
        <f t="shared" si="0"/>
        <v>6845</v>
      </c>
      <c r="C31" s="4">
        <v>2000</v>
      </c>
      <c r="D31" s="4">
        <v>2863</v>
      </c>
      <c r="E31" s="4">
        <v>982</v>
      </c>
      <c r="F31" s="4">
        <v>1000</v>
      </c>
    </row>
    <row r="32" spans="1:6" x14ac:dyDescent="0.2">
      <c r="A32" s="3" t="s">
        <v>35</v>
      </c>
      <c r="B32" s="4">
        <f t="shared" si="0"/>
        <v>3259</v>
      </c>
      <c r="C32" s="4">
        <v>615</v>
      </c>
      <c r="D32" s="4">
        <v>1119</v>
      </c>
      <c r="E32" s="4">
        <v>525</v>
      </c>
      <c r="F32" s="4">
        <v>1000</v>
      </c>
    </row>
    <row r="33" spans="1:6" x14ac:dyDescent="0.2">
      <c r="A33" s="3" t="s">
        <v>36</v>
      </c>
      <c r="B33" s="4">
        <f t="shared" si="0"/>
        <v>8531</v>
      </c>
      <c r="C33" s="4">
        <v>1824</v>
      </c>
      <c r="D33" s="4">
        <v>3901</v>
      </c>
      <c r="E33" s="4">
        <v>2038</v>
      </c>
      <c r="F33" s="4">
        <v>768</v>
      </c>
    </row>
    <row r="34" spans="1:6" x14ac:dyDescent="0.2">
      <c r="A34" s="3" t="s">
        <v>37</v>
      </c>
      <c r="B34" s="4">
        <f t="shared" si="0"/>
        <v>6029</v>
      </c>
      <c r="C34" s="4">
        <v>2273</v>
      </c>
      <c r="D34" s="4">
        <v>1748</v>
      </c>
      <c r="E34" s="4">
        <v>1463</v>
      </c>
      <c r="F34" s="4">
        <v>545</v>
      </c>
    </row>
    <row r="35" spans="1:6" x14ac:dyDescent="0.2">
      <c r="A35" s="3" t="s">
        <v>38</v>
      </c>
      <c r="B35" s="4">
        <f t="shared" si="0"/>
        <v>5298</v>
      </c>
      <c r="C35" s="4">
        <v>1161</v>
      </c>
      <c r="D35" s="4">
        <v>2471</v>
      </c>
      <c r="E35" s="4">
        <v>1016</v>
      </c>
      <c r="F35" s="4">
        <v>650</v>
      </c>
    </row>
    <row r="36" spans="1:6" x14ac:dyDescent="0.2">
      <c r="A36" s="3" t="s">
        <v>39</v>
      </c>
      <c r="B36" s="4">
        <f t="shared" si="0"/>
        <v>2602</v>
      </c>
      <c r="C36" s="4">
        <v>715</v>
      </c>
      <c r="D36" s="4">
        <v>974</v>
      </c>
      <c r="E36" s="4">
        <v>483</v>
      </c>
      <c r="F36" s="4">
        <v>430</v>
      </c>
    </row>
    <row r="37" spans="1:6" x14ac:dyDescent="0.2">
      <c r="A37" s="3" t="s">
        <v>40</v>
      </c>
      <c r="B37" s="4">
        <f t="shared" si="0"/>
        <v>5813</v>
      </c>
      <c r="C37" s="4">
        <v>1000</v>
      </c>
      <c r="D37" s="4">
        <v>3546</v>
      </c>
      <c r="E37" s="4">
        <v>696</v>
      </c>
      <c r="F37" s="4">
        <v>571</v>
      </c>
    </row>
    <row r="38" spans="1:6" x14ac:dyDescent="0.2">
      <c r="A38" s="3" t="s">
        <v>41</v>
      </c>
      <c r="B38" s="4">
        <f t="shared" si="0"/>
        <v>10183</v>
      </c>
      <c r="C38" s="4">
        <v>3735</v>
      </c>
      <c r="D38" s="4">
        <v>4072</v>
      </c>
      <c r="E38" s="4">
        <v>2164</v>
      </c>
      <c r="F38" s="4">
        <v>212</v>
      </c>
    </row>
    <row r="39" spans="1:6" x14ac:dyDescent="0.2">
      <c r="A39" s="3" t="s">
        <v>42</v>
      </c>
      <c r="B39" s="4">
        <f t="shared" si="0"/>
        <v>1971</v>
      </c>
      <c r="C39" s="4">
        <v>555</v>
      </c>
      <c r="D39" s="4">
        <v>964</v>
      </c>
      <c r="E39" s="4">
        <v>331</v>
      </c>
      <c r="F39" s="4">
        <v>121</v>
      </c>
    </row>
    <row r="40" spans="1:6" x14ac:dyDescent="0.2">
      <c r="A40" s="3" t="s">
        <v>43</v>
      </c>
      <c r="B40" s="4">
        <f t="shared" si="0"/>
        <v>4010</v>
      </c>
      <c r="C40" s="4">
        <v>1258</v>
      </c>
      <c r="D40" s="4">
        <v>1674</v>
      </c>
      <c r="E40" s="4">
        <v>937</v>
      </c>
      <c r="F40" s="4">
        <v>141</v>
      </c>
    </row>
    <row r="41" spans="1:6" x14ac:dyDescent="0.2">
      <c r="A41" s="3" t="s">
        <v>44</v>
      </c>
      <c r="B41" s="4">
        <f t="shared" si="0"/>
        <v>3795</v>
      </c>
      <c r="C41" s="4">
        <v>1195</v>
      </c>
      <c r="D41" s="4">
        <v>1151</v>
      </c>
      <c r="E41" s="4">
        <v>537</v>
      </c>
      <c r="F41" s="4">
        <v>912</v>
      </c>
    </row>
    <row r="42" spans="1:6" x14ac:dyDescent="0.2">
      <c r="A42" s="3" t="s">
        <v>45</v>
      </c>
      <c r="B42" s="4">
        <f t="shared" si="0"/>
        <v>2310</v>
      </c>
      <c r="C42" s="4">
        <v>545</v>
      </c>
      <c r="D42" s="4">
        <f>863+200</f>
        <v>1063</v>
      </c>
      <c r="E42" s="4">
        <v>402</v>
      </c>
      <c r="F42" s="4">
        <v>300</v>
      </c>
    </row>
    <row r="43" spans="1:6" x14ac:dyDescent="0.2">
      <c r="A43" s="3" t="s">
        <v>46</v>
      </c>
      <c r="B43" s="4">
        <f t="shared" si="0"/>
        <v>7339</v>
      </c>
      <c r="C43" s="4">
        <v>1332</v>
      </c>
      <c r="D43" s="4">
        <v>3496</v>
      </c>
      <c r="E43" s="4">
        <v>1761</v>
      </c>
      <c r="F43" s="4">
        <v>750</v>
      </c>
    </row>
    <row r="44" spans="1:6" x14ac:dyDescent="0.2">
      <c r="A44" s="3" t="s">
        <v>47</v>
      </c>
      <c r="B44" s="4">
        <f t="shared" si="0"/>
        <v>3803</v>
      </c>
      <c r="C44" s="4">
        <v>844</v>
      </c>
      <c r="D44" s="4">
        <v>1428</v>
      </c>
      <c r="E44" s="4">
        <v>531</v>
      </c>
      <c r="F44" s="4">
        <v>1000</v>
      </c>
    </row>
    <row r="45" spans="1:6" x14ac:dyDescent="0.2">
      <c r="A45" s="3" t="s">
        <v>48</v>
      </c>
      <c r="B45" s="4">
        <f t="shared" si="0"/>
        <v>11706</v>
      </c>
      <c r="C45" s="4">
        <v>2589</v>
      </c>
      <c r="D45" s="4">
        <v>5841</v>
      </c>
      <c r="E45" s="4">
        <v>2076</v>
      </c>
      <c r="F45" s="4">
        <v>1200</v>
      </c>
    </row>
    <row r="46" spans="1:6" x14ac:dyDescent="0.2">
      <c r="A46" s="3" t="s">
        <v>49</v>
      </c>
      <c r="B46" s="4">
        <f t="shared" si="0"/>
        <v>2797</v>
      </c>
      <c r="C46" s="4">
        <v>617</v>
      </c>
      <c r="D46" s="4">
        <v>1311</v>
      </c>
      <c r="E46" s="4">
        <v>469</v>
      </c>
      <c r="F46" s="4">
        <v>400</v>
      </c>
    </row>
    <row r="47" spans="1:6" x14ac:dyDescent="0.2">
      <c r="A47" s="3" t="s">
        <v>50</v>
      </c>
      <c r="B47" s="4">
        <f t="shared" si="0"/>
        <v>10677</v>
      </c>
      <c r="C47" s="4">
        <v>2263</v>
      </c>
      <c r="D47" s="4">
        <v>5807</v>
      </c>
      <c r="E47" s="4">
        <v>1479</v>
      </c>
      <c r="F47" s="4">
        <v>1128</v>
      </c>
    </row>
    <row r="48" spans="1:6" x14ac:dyDescent="0.2">
      <c r="A48" s="3" t="s">
        <v>51</v>
      </c>
      <c r="B48" s="4">
        <f t="shared" si="0"/>
        <v>4403</v>
      </c>
      <c r="C48" s="4">
        <v>933</v>
      </c>
      <c r="D48" s="4">
        <v>1711</v>
      </c>
      <c r="E48" s="4">
        <v>760</v>
      </c>
      <c r="F48" s="4">
        <v>999</v>
      </c>
    </row>
    <row r="49" spans="1:6" x14ac:dyDescent="0.2">
      <c r="A49" s="3" t="s">
        <v>52</v>
      </c>
      <c r="B49" s="4">
        <f t="shared" si="0"/>
        <v>10471</v>
      </c>
      <c r="C49" s="4">
        <v>3303</v>
      </c>
      <c r="D49" s="4">
        <v>4228</v>
      </c>
      <c r="E49" s="4">
        <v>1776</v>
      </c>
      <c r="F49" s="4">
        <v>1164</v>
      </c>
    </row>
    <row r="50" spans="1:6" x14ac:dyDescent="0.2">
      <c r="A50" s="3" t="s">
        <v>53</v>
      </c>
      <c r="B50" s="4">
        <f t="shared" si="0"/>
        <v>3565</v>
      </c>
      <c r="C50" s="4">
        <v>1242</v>
      </c>
      <c r="D50" s="4">
        <f>1198-100</f>
        <v>1098</v>
      </c>
      <c r="E50" s="4">
        <v>993</v>
      </c>
      <c r="F50" s="4">
        <v>232</v>
      </c>
    </row>
    <row r="51" spans="1:6" x14ac:dyDescent="0.2">
      <c r="A51" s="3" t="s">
        <v>54</v>
      </c>
      <c r="B51" s="4">
        <f t="shared" si="0"/>
        <v>7706</v>
      </c>
      <c r="C51" s="4">
        <v>1521</v>
      </c>
      <c r="D51" s="4">
        <v>4403</v>
      </c>
      <c r="E51" s="4">
        <v>982</v>
      </c>
      <c r="F51" s="4">
        <v>800</v>
      </c>
    </row>
    <row r="52" spans="1:6" x14ac:dyDescent="0.2">
      <c r="A52" s="3" t="s">
        <v>55</v>
      </c>
      <c r="B52" s="4">
        <f t="shared" si="0"/>
        <v>3054</v>
      </c>
      <c r="C52" s="4">
        <v>613</v>
      </c>
      <c r="D52" s="4">
        <v>1423</v>
      </c>
      <c r="E52" s="4">
        <v>475</v>
      </c>
      <c r="F52" s="4">
        <v>543</v>
      </c>
    </row>
    <row r="53" spans="1:6" x14ac:dyDescent="0.2">
      <c r="A53" s="3" t="s">
        <v>56</v>
      </c>
      <c r="B53" s="4">
        <f t="shared" si="0"/>
        <v>3291</v>
      </c>
      <c r="C53" s="4">
        <v>882</v>
      </c>
      <c r="D53" s="4">
        <v>1514</v>
      </c>
      <c r="E53" s="4">
        <v>651</v>
      </c>
      <c r="F53" s="4">
        <v>244</v>
      </c>
    </row>
    <row r="54" spans="1:6" x14ac:dyDescent="0.2">
      <c r="A54" s="3" t="s">
        <v>57</v>
      </c>
      <c r="B54" s="4">
        <f t="shared" si="0"/>
        <v>3953</v>
      </c>
      <c r="C54" s="4">
        <v>1546</v>
      </c>
      <c r="D54" s="4">
        <v>1252</v>
      </c>
      <c r="E54" s="4">
        <v>855</v>
      </c>
      <c r="F54" s="4">
        <v>300</v>
      </c>
    </row>
    <row r="55" spans="1:6" x14ac:dyDescent="0.2">
      <c r="A55" s="3" t="s">
        <v>58</v>
      </c>
      <c r="B55" s="4">
        <f t="shared" si="0"/>
        <v>2719</v>
      </c>
      <c r="C55" s="4">
        <v>950</v>
      </c>
      <c r="D55" s="4">
        <v>1016</v>
      </c>
      <c r="E55" s="4">
        <v>503</v>
      </c>
      <c r="F55" s="4">
        <v>250</v>
      </c>
    </row>
    <row r="56" spans="1:6" x14ac:dyDescent="0.2">
      <c r="A56" s="3" t="s">
        <v>59</v>
      </c>
      <c r="B56" s="4">
        <f t="shared" si="0"/>
        <v>16440</v>
      </c>
      <c r="C56" s="4">
        <v>2285</v>
      </c>
      <c r="D56" s="4">
        <v>9341</v>
      </c>
      <c r="E56" s="4">
        <v>2814</v>
      </c>
      <c r="F56" s="4">
        <v>2000</v>
      </c>
    </row>
    <row r="57" spans="1:6" x14ac:dyDescent="0.2">
      <c r="A57" s="3" t="s">
        <v>60</v>
      </c>
      <c r="B57" s="4">
        <f t="shared" si="0"/>
        <v>27708</v>
      </c>
      <c r="C57" s="4">
        <f>4500+1585</f>
        <v>6085</v>
      </c>
      <c r="D57" s="4">
        <f>12743+1024+1</f>
        <v>13768</v>
      </c>
      <c r="E57" s="4">
        <f>4001+1288+2</f>
        <v>5291</v>
      </c>
      <c r="F57" s="4">
        <f>2400+164</f>
        <v>2564</v>
      </c>
    </row>
    <row r="58" spans="1:6" x14ac:dyDescent="0.2">
      <c r="A58" s="3" t="s">
        <v>61</v>
      </c>
      <c r="B58" s="4">
        <f t="shared" si="0"/>
        <v>12859</v>
      </c>
      <c r="C58" s="4">
        <v>2300</v>
      </c>
      <c r="D58" s="4">
        <v>7655</v>
      </c>
      <c r="E58" s="4">
        <f>1484-80</f>
        <v>1404</v>
      </c>
      <c r="F58" s="4">
        <v>1500</v>
      </c>
    </row>
    <row r="59" spans="1:6" x14ac:dyDescent="0.2">
      <c r="A59" s="3" t="s">
        <v>62</v>
      </c>
      <c r="B59" s="4">
        <f t="shared" si="0"/>
        <v>5291</v>
      </c>
      <c r="C59" s="4">
        <v>1800</v>
      </c>
      <c r="D59" s="4">
        <v>2000</v>
      </c>
      <c r="E59" s="4">
        <v>860</v>
      </c>
      <c r="F59" s="4">
        <v>631</v>
      </c>
    </row>
    <row r="60" spans="1:6" ht="25.5" x14ac:dyDescent="0.2">
      <c r="A60" s="3" t="s">
        <v>63</v>
      </c>
      <c r="B60" s="4">
        <f t="shared" si="0"/>
        <v>6395</v>
      </c>
      <c r="C60" s="4">
        <v>1295</v>
      </c>
      <c r="D60" s="4">
        <v>4300</v>
      </c>
      <c r="E60" s="4">
        <v>300</v>
      </c>
      <c r="F60" s="4">
        <v>500</v>
      </c>
    </row>
    <row r="61" spans="1:6" x14ac:dyDescent="0.2">
      <c r="A61" s="3" t="s">
        <v>64</v>
      </c>
      <c r="B61" s="4">
        <f t="shared" si="0"/>
        <v>4579</v>
      </c>
      <c r="C61" s="4">
        <v>980</v>
      </c>
      <c r="D61" s="4">
        <v>2530</v>
      </c>
      <c r="E61" s="4">
        <v>569</v>
      </c>
      <c r="F61" s="4">
        <v>500</v>
      </c>
    </row>
    <row r="62" spans="1:6" x14ac:dyDescent="0.2">
      <c r="A62" s="3" t="s">
        <v>65</v>
      </c>
      <c r="B62" s="4">
        <f t="shared" si="0"/>
        <v>28278</v>
      </c>
      <c r="C62" s="5">
        <v>4871</v>
      </c>
      <c r="D62" s="5">
        <v>15888</v>
      </c>
      <c r="E62" s="5">
        <v>4019</v>
      </c>
      <c r="F62" s="5">
        <v>3500</v>
      </c>
    </row>
    <row r="63" spans="1:6" ht="25.5" x14ac:dyDescent="0.2">
      <c r="A63" s="3" t="s">
        <v>66</v>
      </c>
      <c r="B63" s="4">
        <f t="shared" si="0"/>
        <v>5641</v>
      </c>
      <c r="C63" s="6">
        <v>1386</v>
      </c>
      <c r="D63" s="6">
        <v>1824</v>
      </c>
      <c r="E63" s="6">
        <v>950</v>
      </c>
      <c r="F63" s="6">
        <f>1641-160</f>
        <v>1481</v>
      </c>
    </row>
    <row r="64" spans="1:6" x14ac:dyDescent="0.2">
      <c r="A64" s="7" t="s">
        <v>67</v>
      </c>
      <c r="B64" s="8">
        <f>SUM(B5:B63)</f>
        <v>590820</v>
      </c>
      <c r="C64" s="8">
        <f>SUM(C5:C63)</f>
        <v>135071</v>
      </c>
      <c r="D64" s="8">
        <f>SUM(D5:D63)</f>
        <v>282637</v>
      </c>
      <c r="E64" s="8">
        <f>SUM(E5:E63)</f>
        <v>101705</v>
      </c>
      <c r="F64" s="8">
        <f>SUM(F5:F63)</f>
        <v>71407</v>
      </c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I25" sqref="I25"/>
    </sheetView>
  </sheetViews>
  <sheetFormatPr defaultColWidth="9.33203125"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6" ht="24.75" customHeight="1" x14ac:dyDescent="0.2">
      <c r="A1" s="10" t="s">
        <v>69</v>
      </c>
      <c r="B1" s="10"/>
      <c r="C1" s="10"/>
      <c r="D1" s="10"/>
      <c r="E1" s="10"/>
      <c r="F1" s="10"/>
    </row>
    <row r="2" spans="1:6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6" x14ac:dyDescent="0.2">
      <c r="A3" s="11"/>
      <c r="B3" s="12"/>
      <c r="C3" s="13"/>
      <c r="D3" s="13"/>
      <c r="E3" s="13"/>
      <c r="F3" s="14"/>
    </row>
    <row r="4" spans="1:6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6" x14ac:dyDescent="0.2">
      <c r="A5" s="3" t="s">
        <v>8</v>
      </c>
      <c r="B5" s="4">
        <f>SUM(C5:F5)</f>
        <v>9013</v>
      </c>
      <c r="C5" s="4">
        <v>2168</v>
      </c>
      <c r="D5" s="4">
        <v>4301</v>
      </c>
      <c r="E5" s="4">
        <v>1544</v>
      </c>
      <c r="F5" s="4">
        <v>1000</v>
      </c>
    </row>
    <row r="6" spans="1:6" x14ac:dyDescent="0.2">
      <c r="A6" s="3" t="s">
        <v>9</v>
      </c>
      <c r="B6" s="4">
        <f t="shared" ref="B6:B63" si="0">SUM(C6:F6)</f>
        <v>15877</v>
      </c>
      <c r="C6" s="4">
        <v>3329</v>
      </c>
      <c r="D6" s="4">
        <v>8493</v>
      </c>
      <c r="E6" s="4">
        <v>2855</v>
      </c>
      <c r="F6" s="4">
        <v>1200</v>
      </c>
    </row>
    <row r="7" spans="1:6" x14ac:dyDescent="0.2">
      <c r="A7" s="3" t="s">
        <v>10</v>
      </c>
      <c r="B7" s="4">
        <f t="shared" si="0"/>
        <v>16185</v>
      </c>
      <c r="C7" s="4">
        <v>5649</v>
      </c>
      <c r="D7" s="4">
        <v>5920</v>
      </c>
      <c r="E7" s="4">
        <v>3216</v>
      </c>
      <c r="F7" s="4">
        <v>1400</v>
      </c>
    </row>
    <row r="8" spans="1:6" x14ac:dyDescent="0.2">
      <c r="A8" s="3" t="s">
        <v>11</v>
      </c>
      <c r="B8" s="4">
        <f t="shared" si="0"/>
        <v>8883</v>
      </c>
      <c r="C8" s="4">
        <v>2328</v>
      </c>
      <c r="D8" s="4">
        <v>4056</v>
      </c>
      <c r="E8" s="4">
        <v>1499</v>
      </c>
      <c r="F8" s="4">
        <v>1000</v>
      </c>
    </row>
    <row r="9" spans="1:6" x14ac:dyDescent="0.2">
      <c r="A9" s="3" t="s">
        <v>12</v>
      </c>
      <c r="B9" s="4">
        <f t="shared" si="0"/>
        <v>10771</v>
      </c>
      <c r="C9" s="4">
        <v>2724</v>
      </c>
      <c r="D9" s="4">
        <v>4978</v>
      </c>
      <c r="E9" s="4">
        <v>1969</v>
      </c>
      <c r="F9" s="4">
        <v>1100</v>
      </c>
    </row>
    <row r="10" spans="1:6" x14ac:dyDescent="0.2">
      <c r="A10" s="3" t="s">
        <v>13</v>
      </c>
      <c r="B10" s="4">
        <f t="shared" si="0"/>
        <v>14371</v>
      </c>
      <c r="C10" s="4">
        <v>3876</v>
      </c>
      <c r="D10" s="4">
        <v>5912</v>
      </c>
      <c r="E10" s="4">
        <v>2598</v>
      </c>
      <c r="F10" s="4">
        <v>1985</v>
      </c>
    </row>
    <row r="11" spans="1:6" ht="25.5" x14ac:dyDescent="0.2">
      <c r="A11" s="3" t="s">
        <v>68</v>
      </c>
      <c r="B11" s="4">
        <f t="shared" si="0"/>
        <v>15022</v>
      </c>
      <c r="C11" s="4">
        <v>2754</v>
      </c>
      <c r="D11" s="4">
        <v>6400</v>
      </c>
      <c r="E11" s="4">
        <v>2618</v>
      </c>
      <c r="F11" s="4">
        <v>3250</v>
      </c>
    </row>
    <row r="12" spans="1:6" ht="25.5" x14ac:dyDescent="0.2">
      <c r="A12" s="3" t="s">
        <v>15</v>
      </c>
      <c r="B12" s="4">
        <f t="shared" si="0"/>
        <v>36196</v>
      </c>
      <c r="C12" s="4">
        <v>8450</v>
      </c>
      <c r="D12" s="4">
        <v>15168</v>
      </c>
      <c r="E12" s="4">
        <v>6063</v>
      </c>
      <c r="F12" s="4">
        <v>6515</v>
      </c>
    </row>
    <row r="13" spans="1:6" x14ac:dyDescent="0.2">
      <c r="A13" s="3" t="s">
        <v>16</v>
      </c>
      <c r="B13" s="4">
        <f t="shared" si="0"/>
        <v>36430</v>
      </c>
      <c r="C13" s="4">
        <v>7539</v>
      </c>
      <c r="D13" s="4">
        <v>18897</v>
      </c>
      <c r="E13" s="4">
        <v>6494</v>
      </c>
      <c r="F13" s="4">
        <v>3500</v>
      </c>
    </row>
    <row r="14" spans="1:6" x14ac:dyDescent="0.2">
      <c r="A14" s="3" t="s">
        <v>17</v>
      </c>
      <c r="B14" s="4">
        <f t="shared" si="0"/>
        <v>14209</v>
      </c>
      <c r="C14" s="4">
        <v>3170</v>
      </c>
      <c r="D14" s="4">
        <v>6657</v>
      </c>
      <c r="E14" s="4">
        <v>2896</v>
      </c>
      <c r="F14" s="4">
        <v>1486</v>
      </c>
    </row>
    <row r="15" spans="1:6" x14ac:dyDescent="0.2">
      <c r="A15" s="3" t="s">
        <v>18</v>
      </c>
      <c r="B15" s="4">
        <f t="shared" si="0"/>
        <v>20145</v>
      </c>
      <c r="C15" s="4">
        <v>3596</v>
      </c>
      <c r="D15" s="4">
        <v>11407</v>
      </c>
      <c r="E15" s="4">
        <v>2642</v>
      </c>
      <c r="F15" s="4">
        <v>2500</v>
      </c>
    </row>
    <row r="16" spans="1:6" x14ac:dyDescent="0.2">
      <c r="A16" s="3" t="s">
        <v>19</v>
      </c>
      <c r="B16" s="4">
        <f t="shared" si="0"/>
        <v>15158</v>
      </c>
      <c r="C16" s="4">
        <v>3836</v>
      </c>
      <c r="D16" s="4">
        <v>6878</v>
      </c>
      <c r="E16" s="4">
        <v>2644</v>
      </c>
      <c r="F16" s="4">
        <v>1800</v>
      </c>
    </row>
    <row r="17" spans="1:6" ht="25.5" x14ac:dyDescent="0.2">
      <c r="A17" s="3" t="s">
        <v>20</v>
      </c>
      <c r="B17" s="4">
        <f t="shared" si="0"/>
        <v>934</v>
      </c>
      <c r="C17" s="4">
        <v>345</v>
      </c>
      <c r="D17" s="4">
        <v>387</v>
      </c>
      <c r="E17" s="4">
        <v>83</v>
      </c>
      <c r="F17" s="4">
        <v>119</v>
      </c>
    </row>
    <row r="18" spans="1:6" x14ac:dyDescent="0.2">
      <c r="A18" s="3" t="s">
        <v>21</v>
      </c>
      <c r="B18" s="4">
        <f t="shared" si="0"/>
        <v>9387</v>
      </c>
      <c r="C18" s="4">
        <f>1217+44</f>
        <v>1261</v>
      </c>
      <c r="D18" s="4">
        <v>6096</v>
      </c>
      <c r="E18" s="4">
        <v>894</v>
      </c>
      <c r="F18" s="4">
        <f>1068+68</f>
        <v>1136</v>
      </c>
    </row>
    <row r="19" spans="1:6" ht="25.5" x14ac:dyDescent="0.2">
      <c r="A19" s="3" t="s">
        <v>22</v>
      </c>
      <c r="B19" s="4">
        <f t="shared" si="0"/>
        <v>11288</v>
      </c>
      <c r="C19" s="4">
        <f>2569-40</f>
        <v>2529</v>
      </c>
      <c r="D19" s="4">
        <v>4963</v>
      </c>
      <c r="E19" s="4">
        <v>2673</v>
      </c>
      <c r="F19" s="4">
        <v>1123</v>
      </c>
    </row>
    <row r="20" spans="1:6" x14ac:dyDescent="0.2">
      <c r="A20" s="3" t="s">
        <v>23</v>
      </c>
      <c r="B20" s="4">
        <f t="shared" si="0"/>
        <v>15107</v>
      </c>
      <c r="C20" s="4">
        <v>2782</v>
      </c>
      <c r="D20" s="4">
        <v>9325</v>
      </c>
      <c r="E20" s="4">
        <v>2729</v>
      </c>
      <c r="F20" s="4">
        <v>271</v>
      </c>
    </row>
    <row r="21" spans="1:6" x14ac:dyDescent="0.2">
      <c r="A21" s="3" t="s">
        <v>24</v>
      </c>
      <c r="B21" s="4">
        <f t="shared" si="0"/>
        <v>44496</v>
      </c>
      <c r="C21" s="4">
        <v>8774</v>
      </c>
      <c r="D21" s="4">
        <v>21684</v>
      </c>
      <c r="E21" s="4">
        <v>8937</v>
      </c>
      <c r="F21" s="4">
        <v>5101</v>
      </c>
    </row>
    <row r="22" spans="1:6" x14ac:dyDescent="0.2">
      <c r="A22" s="3" t="s">
        <v>25</v>
      </c>
      <c r="B22" s="4">
        <f t="shared" si="0"/>
        <v>20261</v>
      </c>
      <c r="C22" s="4">
        <v>5110</v>
      </c>
      <c r="D22" s="4">
        <v>10277</v>
      </c>
      <c r="E22" s="4">
        <v>2874</v>
      </c>
      <c r="F22" s="4">
        <v>2000</v>
      </c>
    </row>
    <row r="23" spans="1:6" ht="25.5" x14ac:dyDescent="0.2">
      <c r="A23" s="3" t="s">
        <v>26</v>
      </c>
      <c r="B23" s="4">
        <f t="shared" si="0"/>
        <v>2386</v>
      </c>
      <c r="C23" s="4">
        <v>820</v>
      </c>
      <c r="D23" s="4">
        <v>667</v>
      </c>
      <c r="E23" s="4">
        <v>399</v>
      </c>
      <c r="F23" s="4">
        <v>500</v>
      </c>
    </row>
    <row r="24" spans="1:6" x14ac:dyDescent="0.2">
      <c r="A24" s="3" t="s">
        <v>27</v>
      </c>
      <c r="B24" s="4">
        <f t="shared" si="0"/>
        <v>10034</v>
      </c>
      <c r="C24" s="4">
        <v>1947</v>
      </c>
      <c r="D24" s="4">
        <v>3000</v>
      </c>
      <c r="E24" s="4">
        <v>1287</v>
      </c>
      <c r="F24" s="4">
        <v>3800</v>
      </c>
    </row>
    <row r="25" spans="1:6" x14ac:dyDescent="0.2">
      <c r="A25" s="3" t="s">
        <v>28</v>
      </c>
      <c r="B25" s="4">
        <f t="shared" si="0"/>
        <v>5356</v>
      </c>
      <c r="C25" s="4">
        <v>1467</v>
      </c>
      <c r="D25" s="4">
        <f>2455-260</f>
        <v>2195</v>
      </c>
      <c r="E25" s="4">
        <v>1089</v>
      </c>
      <c r="F25" s="4">
        <v>605</v>
      </c>
    </row>
    <row r="26" spans="1:6" x14ac:dyDescent="0.2">
      <c r="A26" s="3" t="s">
        <v>29</v>
      </c>
      <c r="B26" s="4">
        <f t="shared" si="0"/>
        <v>3328</v>
      </c>
      <c r="C26" s="4">
        <v>786</v>
      </c>
      <c r="D26" s="4">
        <v>1522</v>
      </c>
      <c r="E26" s="4">
        <v>520</v>
      </c>
      <c r="F26" s="4">
        <v>500</v>
      </c>
    </row>
    <row r="27" spans="1:6" x14ac:dyDescent="0.2">
      <c r="A27" s="3" t="s">
        <v>30</v>
      </c>
      <c r="B27" s="4">
        <f t="shared" si="0"/>
        <v>2147</v>
      </c>
      <c r="C27" s="4">
        <v>725</v>
      </c>
      <c r="D27" s="4">
        <v>924</v>
      </c>
      <c r="E27" s="4">
        <v>408</v>
      </c>
      <c r="F27" s="4">
        <v>90</v>
      </c>
    </row>
    <row r="28" spans="1:6" x14ac:dyDescent="0.2">
      <c r="A28" s="3" t="s">
        <v>31</v>
      </c>
      <c r="B28" s="4">
        <f t="shared" si="0"/>
        <v>2313</v>
      </c>
      <c r="C28" s="4">
        <v>1088</v>
      </c>
      <c r="D28" s="4">
        <f>629-100</f>
        <v>529</v>
      </c>
      <c r="E28" s="4">
        <v>606</v>
      </c>
      <c r="F28" s="4">
        <v>90</v>
      </c>
    </row>
    <row r="29" spans="1:6" x14ac:dyDescent="0.2">
      <c r="A29" s="3" t="s">
        <v>32</v>
      </c>
      <c r="B29" s="4">
        <f t="shared" si="0"/>
        <v>4946</v>
      </c>
      <c r="C29" s="4">
        <v>748</v>
      </c>
      <c r="D29" s="4">
        <v>3145</v>
      </c>
      <c r="E29" s="4">
        <v>553</v>
      </c>
      <c r="F29" s="4">
        <v>500</v>
      </c>
    </row>
    <row r="30" spans="1:6" x14ac:dyDescent="0.2">
      <c r="A30" s="3" t="s">
        <v>33</v>
      </c>
      <c r="B30" s="4">
        <f t="shared" si="0"/>
        <v>3256</v>
      </c>
      <c r="C30" s="4">
        <v>757</v>
      </c>
      <c r="D30" s="4">
        <v>1476</v>
      </c>
      <c r="E30" s="4">
        <v>523</v>
      </c>
      <c r="F30" s="4">
        <v>500</v>
      </c>
    </row>
    <row r="31" spans="1:6" x14ac:dyDescent="0.2">
      <c r="A31" s="3" t="s">
        <v>34</v>
      </c>
      <c r="B31" s="4">
        <f t="shared" si="0"/>
        <v>6845</v>
      </c>
      <c r="C31" s="4">
        <v>2000</v>
      </c>
      <c r="D31" s="4">
        <v>2863</v>
      </c>
      <c r="E31" s="4">
        <v>982</v>
      </c>
      <c r="F31" s="4">
        <v>1000</v>
      </c>
    </row>
    <row r="32" spans="1:6" x14ac:dyDescent="0.2">
      <c r="A32" s="3" t="s">
        <v>35</v>
      </c>
      <c r="B32" s="4">
        <f t="shared" si="0"/>
        <v>3259</v>
      </c>
      <c r="C32" s="4">
        <v>615</v>
      </c>
      <c r="D32" s="4">
        <v>1119</v>
      </c>
      <c r="E32" s="4">
        <v>525</v>
      </c>
      <c r="F32" s="4">
        <v>1000</v>
      </c>
    </row>
    <row r="33" spans="1:6" x14ac:dyDescent="0.2">
      <c r="A33" s="3" t="s">
        <v>36</v>
      </c>
      <c r="B33" s="4">
        <f t="shared" si="0"/>
        <v>8531</v>
      </c>
      <c r="C33" s="4">
        <v>1824</v>
      </c>
      <c r="D33" s="4">
        <v>3901</v>
      </c>
      <c r="E33" s="4">
        <v>2038</v>
      </c>
      <c r="F33" s="4">
        <v>768</v>
      </c>
    </row>
    <row r="34" spans="1:6" x14ac:dyDescent="0.2">
      <c r="A34" s="3" t="s">
        <v>37</v>
      </c>
      <c r="B34" s="4">
        <f t="shared" si="0"/>
        <v>6029</v>
      </c>
      <c r="C34" s="4">
        <v>2273</v>
      </c>
      <c r="D34" s="4">
        <v>1748</v>
      </c>
      <c r="E34" s="4">
        <v>1463</v>
      </c>
      <c r="F34" s="4">
        <v>545</v>
      </c>
    </row>
    <row r="35" spans="1:6" x14ac:dyDescent="0.2">
      <c r="A35" s="3" t="s">
        <v>38</v>
      </c>
      <c r="B35" s="4">
        <f t="shared" si="0"/>
        <v>5298</v>
      </c>
      <c r="C35" s="4">
        <v>1161</v>
      </c>
      <c r="D35" s="4">
        <v>2471</v>
      </c>
      <c r="E35" s="4">
        <v>1016</v>
      </c>
      <c r="F35" s="4">
        <v>650</v>
      </c>
    </row>
    <row r="36" spans="1:6" x14ac:dyDescent="0.2">
      <c r="A36" s="3" t="s">
        <v>39</v>
      </c>
      <c r="B36" s="4">
        <f t="shared" si="0"/>
        <v>2602</v>
      </c>
      <c r="C36" s="4">
        <v>715</v>
      </c>
      <c r="D36" s="4">
        <v>974</v>
      </c>
      <c r="E36" s="4">
        <v>483</v>
      </c>
      <c r="F36" s="4">
        <v>430</v>
      </c>
    </row>
    <row r="37" spans="1:6" x14ac:dyDescent="0.2">
      <c r="A37" s="3" t="s">
        <v>40</v>
      </c>
      <c r="B37" s="4">
        <f t="shared" si="0"/>
        <v>5813</v>
      </c>
      <c r="C37" s="4">
        <v>1000</v>
      </c>
      <c r="D37" s="4">
        <v>3546</v>
      </c>
      <c r="E37" s="4">
        <v>696</v>
      </c>
      <c r="F37" s="4">
        <v>571</v>
      </c>
    </row>
    <row r="38" spans="1:6" x14ac:dyDescent="0.2">
      <c r="A38" s="3" t="s">
        <v>41</v>
      </c>
      <c r="B38" s="4">
        <f t="shared" si="0"/>
        <v>10183</v>
      </c>
      <c r="C38" s="4">
        <v>3735</v>
      </c>
      <c r="D38" s="4">
        <v>4072</v>
      </c>
      <c r="E38" s="4">
        <v>2164</v>
      </c>
      <c r="F38" s="4">
        <v>212</v>
      </c>
    </row>
    <row r="39" spans="1:6" x14ac:dyDescent="0.2">
      <c r="A39" s="3" t="s">
        <v>42</v>
      </c>
      <c r="B39" s="4">
        <f t="shared" si="0"/>
        <v>1971</v>
      </c>
      <c r="C39" s="4">
        <v>555</v>
      </c>
      <c r="D39" s="4">
        <v>964</v>
      </c>
      <c r="E39" s="4">
        <v>331</v>
      </c>
      <c r="F39" s="4">
        <v>121</v>
      </c>
    </row>
    <row r="40" spans="1:6" x14ac:dyDescent="0.2">
      <c r="A40" s="3" t="s">
        <v>43</v>
      </c>
      <c r="B40" s="4">
        <f t="shared" si="0"/>
        <v>4010</v>
      </c>
      <c r="C40" s="4">
        <v>1258</v>
      </c>
      <c r="D40" s="4">
        <v>1674</v>
      </c>
      <c r="E40" s="4">
        <v>937</v>
      </c>
      <c r="F40" s="4">
        <v>141</v>
      </c>
    </row>
    <row r="41" spans="1:6" x14ac:dyDescent="0.2">
      <c r="A41" s="3" t="s">
        <v>44</v>
      </c>
      <c r="B41" s="4">
        <f t="shared" si="0"/>
        <v>3795</v>
      </c>
      <c r="C41" s="4">
        <v>1195</v>
      </c>
      <c r="D41" s="4">
        <v>1151</v>
      </c>
      <c r="E41" s="4">
        <v>537</v>
      </c>
      <c r="F41" s="4">
        <v>912</v>
      </c>
    </row>
    <row r="42" spans="1:6" x14ac:dyDescent="0.2">
      <c r="A42" s="3" t="s">
        <v>45</v>
      </c>
      <c r="B42" s="4">
        <f t="shared" si="0"/>
        <v>2310</v>
      </c>
      <c r="C42" s="4">
        <v>545</v>
      </c>
      <c r="D42" s="4">
        <f>863+200</f>
        <v>1063</v>
      </c>
      <c r="E42" s="4">
        <v>402</v>
      </c>
      <c r="F42" s="4">
        <v>300</v>
      </c>
    </row>
    <row r="43" spans="1:6" x14ac:dyDescent="0.2">
      <c r="A43" s="3" t="s">
        <v>46</v>
      </c>
      <c r="B43" s="4">
        <f t="shared" si="0"/>
        <v>7339</v>
      </c>
      <c r="C43" s="4">
        <v>1332</v>
      </c>
      <c r="D43" s="4">
        <v>3496</v>
      </c>
      <c r="E43" s="4">
        <v>1761</v>
      </c>
      <c r="F43" s="4">
        <v>750</v>
      </c>
    </row>
    <row r="44" spans="1:6" x14ac:dyDescent="0.2">
      <c r="A44" s="3" t="s">
        <v>47</v>
      </c>
      <c r="B44" s="4">
        <f t="shared" si="0"/>
        <v>3803</v>
      </c>
      <c r="C44" s="4">
        <v>844</v>
      </c>
      <c r="D44" s="4">
        <v>1428</v>
      </c>
      <c r="E44" s="4">
        <v>531</v>
      </c>
      <c r="F44" s="4">
        <v>1000</v>
      </c>
    </row>
    <row r="45" spans="1:6" x14ac:dyDescent="0.2">
      <c r="A45" s="3" t="s">
        <v>48</v>
      </c>
      <c r="B45" s="4">
        <f t="shared" si="0"/>
        <v>11706</v>
      </c>
      <c r="C45" s="4">
        <v>2589</v>
      </c>
      <c r="D45" s="4">
        <v>5841</v>
      </c>
      <c r="E45" s="4">
        <v>2076</v>
      </c>
      <c r="F45" s="4">
        <v>1200</v>
      </c>
    </row>
    <row r="46" spans="1:6" x14ac:dyDescent="0.2">
      <c r="A46" s="3" t="s">
        <v>49</v>
      </c>
      <c r="B46" s="4">
        <f t="shared" si="0"/>
        <v>2797</v>
      </c>
      <c r="C46" s="4">
        <v>617</v>
      </c>
      <c r="D46" s="4">
        <v>1311</v>
      </c>
      <c r="E46" s="4">
        <v>469</v>
      </c>
      <c r="F46" s="4">
        <v>400</v>
      </c>
    </row>
    <row r="47" spans="1:6" x14ac:dyDescent="0.2">
      <c r="A47" s="3" t="s">
        <v>50</v>
      </c>
      <c r="B47" s="4">
        <f t="shared" si="0"/>
        <v>10677</v>
      </c>
      <c r="C47" s="4">
        <v>2263</v>
      </c>
      <c r="D47" s="4">
        <v>5807</v>
      </c>
      <c r="E47" s="4">
        <v>1479</v>
      </c>
      <c r="F47" s="4">
        <v>1128</v>
      </c>
    </row>
    <row r="48" spans="1:6" x14ac:dyDescent="0.2">
      <c r="A48" s="3" t="s">
        <v>51</v>
      </c>
      <c r="B48" s="4">
        <f t="shared" si="0"/>
        <v>4403</v>
      </c>
      <c r="C48" s="4">
        <v>933</v>
      </c>
      <c r="D48" s="4">
        <v>1711</v>
      </c>
      <c r="E48" s="4">
        <v>760</v>
      </c>
      <c r="F48" s="4">
        <v>999</v>
      </c>
    </row>
    <row r="49" spans="1:6" x14ac:dyDescent="0.2">
      <c r="A49" s="3" t="s">
        <v>52</v>
      </c>
      <c r="B49" s="4">
        <f t="shared" si="0"/>
        <v>10471</v>
      </c>
      <c r="C49" s="4">
        <v>3303</v>
      </c>
      <c r="D49" s="4">
        <v>4228</v>
      </c>
      <c r="E49" s="4">
        <v>1776</v>
      </c>
      <c r="F49" s="4">
        <v>1164</v>
      </c>
    </row>
    <row r="50" spans="1:6" x14ac:dyDescent="0.2">
      <c r="A50" s="3" t="s">
        <v>53</v>
      </c>
      <c r="B50" s="4">
        <f t="shared" si="0"/>
        <v>3565</v>
      </c>
      <c r="C50" s="4">
        <v>1242</v>
      </c>
      <c r="D50" s="4">
        <f>1198-100</f>
        <v>1098</v>
      </c>
      <c r="E50" s="4">
        <v>993</v>
      </c>
      <c r="F50" s="4">
        <v>232</v>
      </c>
    </row>
    <row r="51" spans="1:6" x14ac:dyDescent="0.2">
      <c r="A51" s="3" t="s">
        <v>54</v>
      </c>
      <c r="B51" s="4">
        <f t="shared" si="0"/>
        <v>7706</v>
      </c>
      <c r="C51" s="4">
        <v>1521</v>
      </c>
      <c r="D51" s="4">
        <v>4403</v>
      </c>
      <c r="E51" s="4">
        <v>982</v>
      </c>
      <c r="F51" s="4">
        <v>800</v>
      </c>
    </row>
    <row r="52" spans="1:6" x14ac:dyDescent="0.2">
      <c r="A52" s="3" t="s">
        <v>55</v>
      </c>
      <c r="B52" s="4">
        <f t="shared" si="0"/>
        <v>3054</v>
      </c>
      <c r="C52" s="4">
        <v>613</v>
      </c>
      <c r="D52" s="4">
        <v>1423</v>
      </c>
      <c r="E52" s="4">
        <v>475</v>
      </c>
      <c r="F52" s="4">
        <v>543</v>
      </c>
    </row>
    <row r="53" spans="1:6" x14ac:dyDescent="0.2">
      <c r="A53" s="3" t="s">
        <v>56</v>
      </c>
      <c r="B53" s="4">
        <f t="shared" si="0"/>
        <v>3291</v>
      </c>
      <c r="C53" s="4">
        <v>882</v>
      </c>
      <c r="D53" s="4">
        <v>1514</v>
      </c>
      <c r="E53" s="4">
        <v>651</v>
      </c>
      <c r="F53" s="4">
        <v>244</v>
      </c>
    </row>
    <row r="54" spans="1:6" x14ac:dyDescent="0.2">
      <c r="A54" s="3" t="s">
        <v>57</v>
      </c>
      <c r="B54" s="4">
        <f t="shared" si="0"/>
        <v>3953</v>
      </c>
      <c r="C54" s="4">
        <v>1546</v>
      </c>
      <c r="D54" s="4">
        <v>1252</v>
      </c>
      <c r="E54" s="4">
        <v>855</v>
      </c>
      <c r="F54" s="4">
        <v>300</v>
      </c>
    </row>
    <row r="55" spans="1:6" x14ac:dyDescent="0.2">
      <c r="A55" s="3" t="s">
        <v>58</v>
      </c>
      <c r="B55" s="4">
        <f t="shared" si="0"/>
        <v>2719</v>
      </c>
      <c r="C55" s="4">
        <v>950</v>
      </c>
      <c r="D55" s="4">
        <v>1016</v>
      </c>
      <c r="E55" s="4">
        <v>503</v>
      </c>
      <c r="F55" s="4">
        <v>250</v>
      </c>
    </row>
    <row r="56" spans="1:6" x14ac:dyDescent="0.2">
      <c r="A56" s="3" t="s">
        <v>59</v>
      </c>
      <c r="B56" s="4">
        <f t="shared" si="0"/>
        <v>16540</v>
      </c>
      <c r="C56" s="4">
        <f>2285+100</f>
        <v>2385</v>
      </c>
      <c r="D56" s="4">
        <v>9341</v>
      </c>
      <c r="E56" s="4">
        <v>2814</v>
      </c>
      <c r="F56" s="4">
        <v>2000</v>
      </c>
    </row>
    <row r="57" spans="1:6" x14ac:dyDescent="0.2">
      <c r="A57" s="3" t="s">
        <v>60</v>
      </c>
      <c r="B57" s="4">
        <f t="shared" si="0"/>
        <v>27608</v>
      </c>
      <c r="C57" s="4">
        <f>6085-100</f>
        <v>5985</v>
      </c>
      <c r="D57" s="4">
        <f>12743+1024+1</f>
        <v>13768</v>
      </c>
      <c r="E57" s="4">
        <f>4001+1288+2</f>
        <v>5291</v>
      </c>
      <c r="F57" s="4">
        <f>2400+164</f>
        <v>2564</v>
      </c>
    </row>
    <row r="58" spans="1:6" x14ac:dyDescent="0.2">
      <c r="A58" s="3" t="s">
        <v>61</v>
      </c>
      <c r="B58" s="4">
        <f t="shared" si="0"/>
        <v>12859</v>
      </c>
      <c r="C58" s="4">
        <v>2300</v>
      </c>
      <c r="D58" s="4">
        <v>7655</v>
      </c>
      <c r="E58" s="4">
        <f>1484-80</f>
        <v>1404</v>
      </c>
      <c r="F58" s="4">
        <v>1500</v>
      </c>
    </row>
    <row r="59" spans="1:6" x14ac:dyDescent="0.2">
      <c r="A59" s="3" t="s">
        <v>62</v>
      </c>
      <c r="B59" s="4">
        <f t="shared" si="0"/>
        <v>5291</v>
      </c>
      <c r="C59" s="4">
        <v>1800</v>
      </c>
      <c r="D59" s="4">
        <v>2000</v>
      </c>
      <c r="E59" s="4">
        <v>860</v>
      </c>
      <c r="F59" s="4">
        <v>631</v>
      </c>
    </row>
    <row r="60" spans="1:6" ht="25.5" x14ac:dyDescent="0.2">
      <c r="A60" s="3" t="s">
        <v>63</v>
      </c>
      <c r="B60" s="4">
        <f t="shared" si="0"/>
        <v>6395</v>
      </c>
      <c r="C60" s="4">
        <v>1295</v>
      </c>
      <c r="D60" s="4">
        <v>4300</v>
      </c>
      <c r="E60" s="4">
        <v>300</v>
      </c>
      <c r="F60" s="4">
        <v>500</v>
      </c>
    </row>
    <row r="61" spans="1:6" x14ac:dyDescent="0.2">
      <c r="A61" s="3" t="s">
        <v>64</v>
      </c>
      <c r="B61" s="4">
        <f t="shared" si="0"/>
        <v>4579</v>
      </c>
      <c r="C61" s="4">
        <v>980</v>
      </c>
      <c r="D61" s="4">
        <v>2530</v>
      </c>
      <c r="E61" s="4">
        <v>569</v>
      </c>
      <c r="F61" s="4">
        <v>500</v>
      </c>
    </row>
    <row r="62" spans="1:6" x14ac:dyDescent="0.2">
      <c r="A62" s="3" t="s">
        <v>65</v>
      </c>
      <c r="B62" s="4">
        <f t="shared" si="0"/>
        <v>28278</v>
      </c>
      <c r="C62" s="5">
        <v>4871</v>
      </c>
      <c r="D62" s="5">
        <v>15888</v>
      </c>
      <c r="E62" s="5">
        <v>4019</v>
      </c>
      <c r="F62" s="5">
        <v>3500</v>
      </c>
    </row>
    <row r="63" spans="1:6" ht="25.5" x14ac:dyDescent="0.2">
      <c r="A63" s="3" t="s">
        <v>66</v>
      </c>
      <c r="B63" s="4">
        <f t="shared" si="0"/>
        <v>5641</v>
      </c>
      <c r="C63" s="6">
        <v>1386</v>
      </c>
      <c r="D63" s="6">
        <v>1824</v>
      </c>
      <c r="E63" s="6">
        <v>950</v>
      </c>
      <c r="F63" s="6">
        <f>1641-160</f>
        <v>1481</v>
      </c>
    </row>
    <row r="64" spans="1:6" x14ac:dyDescent="0.2">
      <c r="A64" s="7" t="s">
        <v>67</v>
      </c>
      <c r="B64" s="8">
        <f>SUM(B5:B63)</f>
        <v>590820</v>
      </c>
      <c r="C64" s="8">
        <f>SUM(C5:C63)</f>
        <v>135071</v>
      </c>
      <c r="D64" s="8">
        <f>SUM(D5:D63)</f>
        <v>282637</v>
      </c>
      <c r="E64" s="8">
        <f>SUM(E5:E63)</f>
        <v>101705</v>
      </c>
      <c r="F64" s="8">
        <f>SUM(F5:F63)</f>
        <v>71407</v>
      </c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40" zoomScaleNormal="100" zoomScaleSheetLayoutView="100" workbookViewId="0">
      <selection activeCell="B67" sqref="B67:F67"/>
    </sheetView>
  </sheetViews>
  <sheetFormatPr defaultColWidth="9.33203125" defaultRowHeight="12.75" x14ac:dyDescent="0.2"/>
  <cols>
    <col min="1" max="1" width="60.1640625" style="1" customWidth="1"/>
    <col min="2" max="2" width="17.1640625" style="1" customWidth="1"/>
    <col min="3" max="5" width="18.6640625" style="1" customWidth="1"/>
    <col min="6" max="6" width="17.1640625" style="1" customWidth="1"/>
    <col min="7" max="16384" width="9.33203125" style="1"/>
  </cols>
  <sheetData>
    <row r="1" spans="1:6" ht="24.75" customHeight="1" x14ac:dyDescent="0.2">
      <c r="A1" s="10" t="s">
        <v>69</v>
      </c>
      <c r="B1" s="10"/>
      <c r="C1" s="10"/>
      <c r="D1" s="10"/>
      <c r="E1" s="10"/>
      <c r="F1" s="10"/>
    </row>
    <row r="2" spans="1:6" x14ac:dyDescent="0.2">
      <c r="A2" s="11" t="s">
        <v>1</v>
      </c>
      <c r="B2" s="12" t="s">
        <v>2</v>
      </c>
      <c r="C2" s="13" t="s">
        <v>3</v>
      </c>
      <c r="D2" s="13"/>
      <c r="E2" s="13"/>
      <c r="F2" s="14" t="s">
        <v>4</v>
      </c>
    </row>
    <row r="3" spans="1:6" x14ac:dyDescent="0.2">
      <c r="A3" s="11"/>
      <c r="B3" s="12"/>
      <c r="C3" s="13"/>
      <c r="D3" s="13"/>
      <c r="E3" s="13"/>
      <c r="F3" s="14"/>
    </row>
    <row r="4" spans="1:6" ht="50.25" customHeight="1" x14ac:dyDescent="0.2">
      <c r="A4" s="11"/>
      <c r="B4" s="12"/>
      <c r="C4" s="2" t="s">
        <v>5</v>
      </c>
      <c r="D4" s="2" t="s">
        <v>6</v>
      </c>
      <c r="E4" s="2" t="s">
        <v>7</v>
      </c>
      <c r="F4" s="14"/>
    </row>
    <row r="5" spans="1:6" x14ac:dyDescent="0.2">
      <c r="A5" s="3" t="s">
        <v>8</v>
      </c>
      <c r="B5" s="4">
        <f>SUM(C5:F5)</f>
        <v>9013</v>
      </c>
      <c r="C5" s="4">
        <v>2168</v>
      </c>
      <c r="D5" s="4">
        <v>4301</v>
      </c>
      <c r="E5" s="4">
        <v>1544</v>
      </c>
      <c r="F5" s="4">
        <v>1000</v>
      </c>
    </row>
    <row r="6" spans="1:6" x14ac:dyDescent="0.2">
      <c r="A6" s="3" t="s">
        <v>9</v>
      </c>
      <c r="B6" s="4">
        <f t="shared" ref="B6:B63" si="0">SUM(C6:F6)</f>
        <v>15877</v>
      </c>
      <c r="C6" s="4">
        <v>3329</v>
      </c>
      <c r="D6" s="4">
        <v>8493</v>
      </c>
      <c r="E6" s="4">
        <v>2855</v>
      </c>
      <c r="F6" s="4">
        <v>1200</v>
      </c>
    </row>
    <row r="7" spans="1:6" x14ac:dyDescent="0.2">
      <c r="A7" s="3" t="s">
        <v>10</v>
      </c>
      <c r="B7" s="4">
        <f t="shared" si="0"/>
        <v>16324</v>
      </c>
      <c r="C7" s="4">
        <v>5742</v>
      </c>
      <c r="D7" s="4">
        <v>5966</v>
      </c>
      <c r="E7" s="4">
        <v>3216</v>
      </c>
      <c r="F7" s="4">
        <v>1400</v>
      </c>
    </row>
    <row r="8" spans="1:6" x14ac:dyDescent="0.2">
      <c r="A8" s="3" t="s">
        <v>11</v>
      </c>
      <c r="B8" s="4">
        <f t="shared" si="0"/>
        <v>8889</v>
      </c>
      <c r="C8" s="4">
        <v>2328</v>
      </c>
      <c r="D8" s="4">
        <v>4056</v>
      </c>
      <c r="E8" s="4">
        <v>1499</v>
      </c>
      <c r="F8" s="4">
        <v>1006</v>
      </c>
    </row>
    <row r="9" spans="1:6" x14ac:dyDescent="0.2">
      <c r="A9" s="3" t="s">
        <v>12</v>
      </c>
      <c r="B9" s="4">
        <f t="shared" si="0"/>
        <v>10775</v>
      </c>
      <c r="C9" s="4">
        <v>2724</v>
      </c>
      <c r="D9" s="4">
        <v>4978</v>
      </c>
      <c r="E9" s="4">
        <v>1973</v>
      </c>
      <c r="F9" s="4">
        <v>1100</v>
      </c>
    </row>
    <row r="10" spans="1:6" x14ac:dyDescent="0.2">
      <c r="A10" s="3" t="s">
        <v>13</v>
      </c>
      <c r="B10" s="4">
        <f t="shared" si="0"/>
        <v>14372</v>
      </c>
      <c r="C10" s="4">
        <v>3876</v>
      </c>
      <c r="D10" s="4">
        <v>5913</v>
      </c>
      <c r="E10" s="4">
        <v>2598</v>
      </c>
      <c r="F10" s="4">
        <v>1985</v>
      </c>
    </row>
    <row r="11" spans="1:6" ht="25.5" x14ac:dyDescent="0.2">
      <c r="A11" s="3" t="s">
        <v>68</v>
      </c>
      <c r="B11" s="4">
        <f t="shared" si="0"/>
        <v>15062</v>
      </c>
      <c r="C11" s="4">
        <v>2771</v>
      </c>
      <c r="D11" s="4">
        <v>6400</v>
      </c>
      <c r="E11" s="4">
        <v>2618</v>
      </c>
      <c r="F11" s="4">
        <v>3273</v>
      </c>
    </row>
    <row r="12" spans="1:6" ht="25.5" x14ac:dyDescent="0.2">
      <c r="A12" s="3" t="s">
        <v>15</v>
      </c>
      <c r="B12" s="4">
        <f t="shared" si="0"/>
        <v>36724</v>
      </c>
      <c r="C12" s="4">
        <v>8450</v>
      </c>
      <c r="D12" s="4">
        <v>15696</v>
      </c>
      <c r="E12" s="4">
        <v>6063</v>
      </c>
      <c r="F12" s="4">
        <v>6515</v>
      </c>
    </row>
    <row r="13" spans="1:6" x14ac:dyDescent="0.2">
      <c r="A13" s="3" t="s">
        <v>16</v>
      </c>
      <c r="B13" s="4">
        <f t="shared" si="0"/>
        <v>36547</v>
      </c>
      <c r="C13" s="4">
        <v>7582</v>
      </c>
      <c r="D13" s="4">
        <v>19035</v>
      </c>
      <c r="E13" s="4">
        <f>6494-150</f>
        <v>6344</v>
      </c>
      <c r="F13" s="4">
        <v>3586</v>
      </c>
    </row>
    <row r="14" spans="1:6" x14ac:dyDescent="0.2">
      <c r="A14" s="3" t="s">
        <v>17</v>
      </c>
      <c r="B14" s="4">
        <f t="shared" si="0"/>
        <v>14247</v>
      </c>
      <c r="C14" s="4">
        <v>3170</v>
      </c>
      <c r="D14" s="4">
        <v>6657</v>
      </c>
      <c r="E14" s="4">
        <v>2934</v>
      </c>
      <c r="F14" s="4">
        <v>1486</v>
      </c>
    </row>
    <row r="15" spans="1:6" x14ac:dyDescent="0.2">
      <c r="A15" s="3" t="s">
        <v>18</v>
      </c>
      <c r="B15" s="4">
        <f t="shared" si="0"/>
        <v>19854</v>
      </c>
      <c r="C15" s="4">
        <v>3596</v>
      </c>
      <c r="D15" s="4">
        <f>11407-360</f>
        <v>11047</v>
      </c>
      <c r="E15" s="4">
        <v>2711</v>
      </c>
      <c r="F15" s="4">
        <v>2500</v>
      </c>
    </row>
    <row r="16" spans="1:6" x14ac:dyDescent="0.2">
      <c r="A16" s="3" t="s">
        <v>19</v>
      </c>
      <c r="B16" s="4">
        <f t="shared" si="0"/>
        <v>15158</v>
      </c>
      <c r="C16" s="4">
        <v>3836</v>
      </c>
      <c r="D16" s="4">
        <v>6878</v>
      </c>
      <c r="E16" s="4">
        <v>2644</v>
      </c>
      <c r="F16" s="4">
        <v>1800</v>
      </c>
    </row>
    <row r="17" spans="1:6" ht="25.5" x14ac:dyDescent="0.2">
      <c r="A17" s="3" t="s">
        <v>20</v>
      </c>
      <c r="B17" s="4">
        <f t="shared" si="0"/>
        <v>934</v>
      </c>
      <c r="C17" s="4">
        <v>345</v>
      </c>
      <c r="D17" s="4">
        <v>387</v>
      </c>
      <c r="E17" s="4">
        <v>83</v>
      </c>
      <c r="F17" s="4">
        <v>119</v>
      </c>
    </row>
    <row r="18" spans="1:6" x14ac:dyDescent="0.2">
      <c r="A18" s="3" t="s">
        <v>21</v>
      </c>
      <c r="B18" s="4">
        <f t="shared" si="0"/>
        <v>9387</v>
      </c>
      <c r="C18" s="4">
        <f>1217+44</f>
        <v>1261</v>
      </c>
      <c r="D18" s="4">
        <v>6096</v>
      </c>
      <c r="E18" s="4">
        <v>894</v>
      </c>
      <c r="F18" s="4">
        <f>1068+68</f>
        <v>1136</v>
      </c>
    </row>
    <row r="19" spans="1:6" ht="25.5" x14ac:dyDescent="0.2">
      <c r="A19" s="3" t="s">
        <v>22</v>
      </c>
      <c r="B19" s="4">
        <f t="shared" si="0"/>
        <v>11288</v>
      </c>
      <c r="C19" s="4">
        <f>2569-40</f>
        <v>2529</v>
      </c>
      <c r="D19" s="4">
        <v>4963</v>
      </c>
      <c r="E19" s="4">
        <v>2673</v>
      </c>
      <c r="F19" s="4">
        <v>1123</v>
      </c>
    </row>
    <row r="20" spans="1:6" x14ac:dyDescent="0.2">
      <c r="A20" s="3" t="s">
        <v>23</v>
      </c>
      <c r="B20" s="4">
        <f t="shared" si="0"/>
        <v>13728</v>
      </c>
      <c r="C20" s="4">
        <v>2782</v>
      </c>
      <c r="D20" s="4">
        <f>9325-1379</f>
        <v>7946</v>
      </c>
      <c r="E20" s="4">
        <v>2729</v>
      </c>
      <c r="F20" s="4">
        <v>271</v>
      </c>
    </row>
    <row r="21" spans="1:6" x14ac:dyDescent="0.2">
      <c r="A21" s="3" t="s">
        <v>24</v>
      </c>
      <c r="B21" s="4">
        <f t="shared" si="0"/>
        <v>44496</v>
      </c>
      <c r="C21" s="4">
        <v>8774</v>
      </c>
      <c r="D21" s="4">
        <v>21684</v>
      </c>
      <c r="E21" s="4">
        <v>8937</v>
      </c>
      <c r="F21" s="4">
        <v>5101</v>
      </c>
    </row>
    <row r="22" spans="1:6" x14ac:dyDescent="0.2">
      <c r="A22" s="3" t="s">
        <v>25</v>
      </c>
      <c r="B22" s="4">
        <f t="shared" si="0"/>
        <v>19610</v>
      </c>
      <c r="C22" s="4">
        <f>5110-657</f>
        <v>4453</v>
      </c>
      <c r="D22" s="4">
        <v>10283</v>
      </c>
      <c r="E22" s="4">
        <v>2874</v>
      </c>
      <c r="F22" s="4">
        <v>2000</v>
      </c>
    </row>
    <row r="23" spans="1:6" ht="25.5" x14ac:dyDescent="0.2">
      <c r="A23" s="3" t="s">
        <v>26</v>
      </c>
      <c r="B23" s="4">
        <f t="shared" si="0"/>
        <v>2457</v>
      </c>
      <c r="C23" s="4">
        <v>820</v>
      </c>
      <c r="D23" s="4">
        <v>738</v>
      </c>
      <c r="E23" s="4">
        <v>399</v>
      </c>
      <c r="F23" s="4">
        <v>500</v>
      </c>
    </row>
    <row r="24" spans="1:6" x14ac:dyDescent="0.2">
      <c r="A24" s="3" t="s">
        <v>27</v>
      </c>
      <c r="B24" s="4">
        <f t="shared" si="0"/>
        <v>9800</v>
      </c>
      <c r="C24" s="4">
        <v>1947</v>
      </c>
      <c r="D24" s="4">
        <v>3096</v>
      </c>
      <c r="E24" s="4">
        <v>1287</v>
      </c>
      <c r="F24" s="4">
        <f>3800-330</f>
        <v>3470</v>
      </c>
    </row>
    <row r="25" spans="1:6" x14ac:dyDescent="0.2">
      <c r="A25" s="3" t="s">
        <v>28</v>
      </c>
      <c r="B25" s="4">
        <f t="shared" si="0"/>
        <v>5424</v>
      </c>
      <c r="C25" s="4">
        <v>1467</v>
      </c>
      <c r="D25" s="4">
        <v>2263</v>
      </c>
      <c r="E25" s="4">
        <v>1089</v>
      </c>
      <c r="F25" s="4">
        <v>605</v>
      </c>
    </row>
    <row r="26" spans="1:6" x14ac:dyDescent="0.2">
      <c r="A26" s="3" t="s">
        <v>29</v>
      </c>
      <c r="B26" s="4">
        <f t="shared" si="0"/>
        <v>3391</v>
      </c>
      <c r="C26" s="4">
        <v>786</v>
      </c>
      <c r="D26" s="4">
        <v>1554</v>
      </c>
      <c r="E26" s="4">
        <v>520</v>
      </c>
      <c r="F26" s="4">
        <v>531</v>
      </c>
    </row>
    <row r="27" spans="1:6" x14ac:dyDescent="0.2">
      <c r="A27" s="3" t="s">
        <v>30</v>
      </c>
      <c r="B27" s="4">
        <f t="shared" si="0"/>
        <v>2276</v>
      </c>
      <c r="C27" s="4">
        <v>735</v>
      </c>
      <c r="D27" s="4">
        <v>1043</v>
      </c>
      <c r="E27" s="4">
        <v>408</v>
      </c>
      <c r="F27" s="4">
        <v>90</v>
      </c>
    </row>
    <row r="28" spans="1:6" x14ac:dyDescent="0.2">
      <c r="A28" s="3" t="s">
        <v>31</v>
      </c>
      <c r="B28" s="4">
        <f t="shared" si="0"/>
        <v>2365</v>
      </c>
      <c r="C28" s="4">
        <v>1088</v>
      </c>
      <c r="D28" s="4">
        <v>581</v>
      </c>
      <c r="E28" s="4">
        <v>606</v>
      </c>
      <c r="F28" s="4">
        <v>90</v>
      </c>
    </row>
    <row r="29" spans="1:6" x14ac:dyDescent="0.2">
      <c r="A29" s="3" t="s">
        <v>32</v>
      </c>
      <c r="B29" s="4">
        <f t="shared" si="0"/>
        <v>5918</v>
      </c>
      <c r="C29" s="4">
        <v>860</v>
      </c>
      <c r="D29" s="4">
        <v>3952</v>
      </c>
      <c r="E29" s="4">
        <v>553</v>
      </c>
      <c r="F29" s="4">
        <v>553</v>
      </c>
    </row>
    <row r="30" spans="1:6" x14ac:dyDescent="0.2">
      <c r="A30" s="3" t="s">
        <v>33</v>
      </c>
      <c r="B30" s="4">
        <f t="shared" si="0"/>
        <v>3492</v>
      </c>
      <c r="C30" s="4">
        <v>757</v>
      </c>
      <c r="D30" s="4">
        <v>1712</v>
      </c>
      <c r="E30" s="4">
        <v>523</v>
      </c>
      <c r="F30" s="4">
        <v>500</v>
      </c>
    </row>
    <row r="31" spans="1:6" x14ac:dyDescent="0.2">
      <c r="A31" s="3" t="s">
        <v>34</v>
      </c>
      <c r="B31" s="4">
        <f t="shared" si="0"/>
        <v>6912</v>
      </c>
      <c r="C31" s="4">
        <v>2016</v>
      </c>
      <c r="D31" s="4">
        <v>2882</v>
      </c>
      <c r="E31" s="4">
        <v>982</v>
      </c>
      <c r="F31" s="4">
        <v>1032</v>
      </c>
    </row>
    <row r="32" spans="1:6" x14ac:dyDescent="0.2">
      <c r="A32" s="3" t="s">
        <v>35</v>
      </c>
      <c r="B32" s="4">
        <f t="shared" si="0"/>
        <v>3485</v>
      </c>
      <c r="C32" s="4">
        <v>630</v>
      </c>
      <c r="D32" s="4">
        <v>1330</v>
      </c>
      <c r="E32" s="4">
        <v>525</v>
      </c>
      <c r="F32" s="4">
        <v>1000</v>
      </c>
    </row>
    <row r="33" spans="1:6" x14ac:dyDescent="0.2">
      <c r="A33" s="3" t="s">
        <v>36</v>
      </c>
      <c r="B33" s="4">
        <f t="shared" si="0"/>
        <v>8531</v>
      </c>
      <c r="C33" s="4">
        <v>1824</v>
      </c>
      <c r="D33" s="4">
        <v>3901</v>
      </c>
      <c r="E33" s="4">
        <v>2038</v>
      </c>
      <c r="F33" s="4">
        <v>768</v>
      </c>
    </row>
    <row r="34" spans="1:6" x14ac:dyDescent="0.2">
      <c r="A34" s="3" t="s">
        <v>37</v>
      </c>
      <c r="B34" s="4">
        <f t="shared" si="0"/>
        <v>6044</v>
      </c>
      <c r="C34" s="4">
        <v>2284</v>
      </c>
      <c r="D34" s="4">
        <v>1748</v>
      </c>
      <c r="E34" s="4">
        <v>1463</v>
      </c>
      <c r="F34" s="4">
        <v>549</v>
      </c>
    </row>
    <row r="35" spans="1:6" x14ac:dyDescent="0.2">
      <c r="A35" s="3" t="s">
        <v>38</v>
      </c>
      <c r="B35" s="4">
        <f t="shared" si="0"/>
        <v>4711</v>
      </c>
      <c r="C35" s="4">
        <v>1161</v>
      </c>
      <c r="D35" s="4">
        <f>2471-587</f>
        <v>1884</v>
      </c>
      <c r="E35" s="4">
        <v>1016</v>
      </c>
      <c r="F35" s="4">
        <v>650</v>
      </c>
    </row>
    <row r="36" spans="1:6" x14ac:dyDescent="0.2">
      <c r="A36" s="3" t="s">
        <v>39</v>
      </c>
      <c r="B36" s="4">
        <f t="shared" si="0"/>
        <v>2603</v>
      </c>
      <c r="C36" s="4">
        <v>715</v>
      </c>
      <c r="D36" s="4">
        <v>975</v>
      </c>
      <c r="E36" s="4">
        <v>483</v>
      </c>
      <c r="F36" s="4">
        <v>430</v>
      </c>
    </row>
    <row r="37" spans="1:6" x14ac:dyDescent="0.2">
      <c r="A37" s="3" t="s">
        <v>40</v>
      </c>
      <c r="B37" s="4">
        <f t="shared" si="0"/>
        <v>5842</v>
      </c>
      <c r="C37" s="4">
        <v>1000</v>
      </c>
      <c r="D37" s="4">
        <v>3570</v>
      </c>
      <c r="E37" s="4">
        <v>696</v>
      </c>
      <c r="F37" s="4">
        <v>576</v>
      </c>
    </row>
    <row r="38" spans="1:6" x14ac:dyDescent="0.2">
      <c r="A38" s="3" t="s">
        <v>41</v>
      </c>
      <c r="B38" s="4">
        <f t="shared" si="0"/>
        <v>10478</v>
      </c>
      <c r="C38" s="4">
        <v>3914</v>
      </c>
      <c r="D38" s="4">
        <v>4184</v>
      </c>
      <c r="E38" s="4">
        <v>2164</v>
      </c>
      <c r="F38" s="4">
        <v>216</v>
      </c>
    </row>
    <row r="39" spans="1:6" x14ac:dyDescent="0.2">
      <c r="A39" s="3" t="s">
        <v>42</v>
      </c>
      <c r="B39" s="4">
        <f t="shared" si="0"/>
        <v>2023</v>
      </c>
      <c r="C39" s="4">
        <v>555</v>
      </c>
      <c r="D39" s="4">
        <v>1016</v>
      </c>
      <c r="E39" s="4">
        <v>331</v>
      </c>
      <c r="F39" s="4">
        <v>121</v>
      </c>
    </row>
    <row r="40" spans="1:6" x14ac:dyDescent="0.2">
      <c r="A40" s="3" t="s">
        <v>43</v>
      </c>
      <c r="B40" s="4">
        <f t="shared" si="0"/>
        <v>4065</v>
      </c>
      <c r="C40" s="4">
        <v>1275</v>
      </c>
      <c r="D40" s="4">
        <v>1710</v>
      </c>
      <c r="E40" s="4">
        <v>937</v>
      </c>
      <c r="F40" s="4">
        <v>143</v>
      </c>
    </row>
    <row r="41" spans="1:6" x14ac:dyDescent="0.2">
      <c r="A41" s="3" t="s">
        <v>44</v>
      </c>
      <c r="B41" s="4">
        <f t="shared" si="0"/>
        <v>3914</v>
      </c>
      <c r="C41" s="4">
        <v>1195</v>
      </c>
      <c r="D41" s="4">
        <v>1240</v>
      </c>
      <c r="E41" s="4">
        <v>567</v>
      </c>
      <c r="F41" s="4">
        <v>912</v>
      </c>
    </row>
    <row r="42" spans="1:6" x14ac:dyDescent="0.2">
      <c r="A42" s="3" t="s">
        <v>45</v>
      </c>
      <c r="B42" s="4">
        <f t="shared" si="0"/>
        <v>2418</v>
      </c>
      <c r="C42" s="4">
        <v>553</v>
      </c>
      <c r="D42" s="4">
        <v>1163</v>
      </c>
      <c r="E42" s="4">
        <v>402</v>
      </c>
      <c r="F42" s="4">
        <v>300</v>
      </c>
    </row>
    <row r="43" spans="1:6" x14ac:dyDescent="0.2">
      <c r="A43" s="3" t="s">
        <v>46</v>
      </c>
      <c r="B43" s="4">
        <f t="shared" si="0"/>
        <v>7381</v>
      </c>
      <c r="C43" s="4">
        <v>1332</v>
      </c>
      <c r="D43" s="4">
        <v>3527</v>
      </c>
      <c r="E43" s="4">
        <v>1761</v>
      </c>
      <c r="F43" s="4">
        <v>761</v>
      </c>
    </row>
    <row r="44" spans="1:6" x14ac:dyDescent="0.2">
      <c r="A44" s="3" t="s">
        <v>47</v>
      </c>
      <c r="B44" s="4">
        <f t="shared" si="0"/>
        <v>3803</v>
      </c>
      <c r="C44" s="4">
        <v>844</v>
      </c>
      <c r="D44" s="4">
        <v>1428</v>
      </c>
      <c r="E44" s="4">
        <v>531</v>
      </c>
      <c r="F44" s="4">
        <v>1000</v>
      </c>
    </row>
    <row r="45" spans="1:6" x14ac:dyDescent="0.2">
      <c r="A45" s="3" t="s">
        <v>48</v>
      </c>
      <c r="B45" s="4">
        <f t="shared" si="0"/>
        <v>11726</v>
      </c>
      <c r="C45" s="4">
        <v>2589</v>
      </c>
      <c r="D45" s="4">
        <v>5861</v>
      </c>
      <c r="E45" s="4">
        <v>2076</v>
      </c>
      <c r="F45" s="4">
        <v>1200</v>
      </c>
    </row>
    <row r="46" spans="1:6" x14ac:dyDescent="0.2">
      <c r="A46" s="3" t="s">
        <v>49</v>
      </c>
      <c r="B46" s="4">
        <f t="shared" si="0"/>
        <v>2797</v>
      </c>
      <c r="C46" s="4">
        <v>617</v>
      </c>
      <c r="D46" s="4">
        <v>1311</v>
      </c>
      <c r="E46" s="4">
        <v>469</v>
      </c>
      <c r="F46" s="4">
        <v>400</v>
      </c>
    </row>
    <row r="47" spans="1:6" x14ac:dyDescent="0.2">
      <c r="A47" s="3" t="s">
        <v>50</v>
      </c>
      <c r="B47" s="4">
        <f t="shared" si="0"/>
        <v>10806</v>
      </c>
      <c r="C47" s="4">
        <v>2266</v>
      </c>
      <c r="D47" s="4">
        <v>5903</v>
      </c>
      <c r="E47" s="4">
        <v>1488</v>
      </c>
      <c r="F47" s="4">
        <v>1149</v>
      </c>
    </row>
    <row r="48" spans="1:6" x14ac:dyDescent="0.2">
      <c r="A48" s="3" t="s">
        <v>51</v>
      </c>
      <c r="B48" s="4">
        <f t="shared" si="0"/>
        <v>4676</v>
      </c>
      <c r="C48" s="4">
        <v>1030</v>
      </c>
      <c r="D48" s="4">
        <v>1887</v>
      </c>
      <c r="E48" s="4">
        <v>760</v>
      </c>
      <c r="F48" s="4">
        <v>999</v>
      </c>
    </row>
    <row r="49" spans="1:6" x14ac:dyDescent="0.2">
      <c r="A49" s="3" t="s">
        <v>52</v>
      </c>
      <c r="B49" s="4">
        <f t="shared" si="0"/>
        <v>10471</v>
      </c>
      <c r="C49" s="4">
        <v>3303</v>
      </c>
      <c r="D49" s="4">
        <v>4228</v>
      </c>
      <c r="E49" s="4">
        <v>1776</v>
      </c>
      <c r="F49" s="4">
        <v>1164</v>
      </c>
    </row>
    <row r="50" spans="1:6" x14ac:dyDescent="0.2">
      <c r="A50" s="3" t="s">
        <v>53</v>
      </c>
      <c r="B50" s="4">
        <f t="shared" si="0"/>
        <v>3565</v>
      </c>
      <c r="C50" s="4">
        <v>1242</v>
      </c>
      <c r="D50" s="4">
        <f>1198-100</f>
        <v>1098</v>
      </c>
      <c r="E50" s="4">
        <v>993</v>
      </c>
      <c r="F50" s="4">
        <v>232</v>
      </c>
    </row>
    <row r="51" spans="1:6" x14ac:dyDescent="0.2">
      <c r="A51" s="3" t="s">
        <v>54</v>
      </c>
      <c r="B51" s="4">
        <f t="shared" si="0"/>
        <v>7959</v>
      </c>
      <c r="C51" s="4">
        <v>1521</v>
      </c>
      <c r="D51" s="4">
        <v>4604</v>
      </c>
      <c r="E51" s="4">
        <v>982</v>
      </c>
      <c r="F51" s="4">
        <v>852</v>
      </c>
    </row>
    <row r="52" spans="1:6" x14ac:dyDescent="0.2">
      <c r="A52" s="3" t="s">
        <v>55</v>
      </c>
      <c r="B52" s="4">
        <f t="shared" si="0"/>
        <v>3094</v>
      </c>
      <c r="C52" s="4">
        <v>647</v>
      </c>
      <c r="D52" s="4">
        <v>1429</v>
      </c>
      <c r="E52" s="4">
        <v>475</v>
      </c>
      <c r="F52" s="4">
        <v>543</v>
      </c>
    </row>
    <row r="53" spans="1:6" x14ac:dyDescent="0.2">
      <c r="A53" s="3" t="s">
        <v>56</v>
      </c>
      <c r="B53" s="4">
        <f t="shared" si="0"/>
        <v>3291</v>
      </c>
      <c r="C53" s="4">
        <v>882</v>
      </c>
      <c r="D53" s="4">
        <v>1514</v>
      </c>
      <c r="E53" s="4">
        <v>651</v>
      </c>
      <c r="F53" s="4">
        <v>244</v>
      </c>
    </row>
    <row r="54" spans="1:6" x14ac:dyDescent="0.2">
      <c r="A54" s="3" t="s">
        <v>57</v>
      </c>
      <c r="B54" s="4">
        <f t="shared" si="0"/>
        <v>4005</v>
      </c>
      <c r="C54" s="4">
        <v>1546</v>
      </c>
      <c r="D54" s="4">
        <v>1304</v>
      </c>
      <c r="E54" s="4">
        <v>855</v>
      </c>
      <c r="F54" s="4">
        <v>300</v>
      </c>
    </row>
    <row r="55" spans="1:6" x14ac:dyDescent="0.2">
      <c r="A55" s="3" t="s">
        <v>58</v>
      </c>
      <c r="B55" s="4">
        <f t="shared" si="0"/>
        <v>2719</v>
      </c>
      <c r="C55" s="4">
        <v>950</v>
      </c>
      <c r="D55" s="4">
        <v>1016</v>
      </c>
      <c r="E55" s="4">
        <v>503</v>
      </c>
      <c r="F55" s="4">
        <v>250</v>
      </c>
    </row>
    <row r="56" spans="1:6" x14ac:dyDescent="0.2">
      <c r="A56" s="3" t="s">
        <v>59</v>
      </c>
      <c r="B56" s="4">
        <f t="shared" si="0"/>
        <v>16626</v>
      </c>
      <c r="C56" s="4">
        <f>2285+100</f>
        <v>2385</v>
      </c>
      <c r="D56" s="4">
        <v>9427</v>
      </c>
      <c r="E56" s="4">
        <v>2814</v>
      </c>
      <c r="F56" s="4">
        <v>2000</v>
      </c>
    </row>
    <row r="57" spans="1:6" x14ac:dyDescent="0.2">
      <c r="A57" s="3" t="s">
        <v>60</v>
      </c>
      <c r="B57" s="4">
        <f t="shared" si="0"/>
        <v>27608</v>
      </c>
      <c r="C57" s="4">
        <f>6085-100</f>
        <v>5985</v>
      </c>
      <c r="D57" s="4">
        <f>12743+1024+1</f>
        <v>13768</v>
      </c>
      <c r="E57" s="4">
        <f>4001+1288+2</f>
        <v>5291</v>
      </c>
      <c r="F57" s="4">
        <f>2400+164</f>
        <v>2564</v>
      </c>
    </row>
    <row r="58" spans="1:6" x14ac:dyDescent="0.2">
      <c r="A58" s="3" t="s">
        <v>61</v>
      </c>
      <c r="B58" s="4">
        <f t="shared" si="0"/>
        <v>12896</v>
      </c>
      <c r="C58" s="4">
        <v>2302</v>
      </c>
      <c r="D58" s="4">
        <v>7690</v>
      </c>
      <c r="E58" s="4">
        <f>1484-80</f>
        <v>1404</v>
      </c>
      <c r="F58" s="4">
        <v>1500</v>
      </c>
    </row>
    <row r="59" spans="1:6" x14ac:dyDescent="0.2">
      <c r="A59" s="3" t="s">
        <v>62</v>
      </c>
      <c r="B59" s="4">
        <f t="shared" si="0"/>
        <v>5291</v>
      </c>
      <c r="C59" s="4">
        <v>1800</v>
      </c>
      <c r="D59" s="4">
        <v>2000</v>
      </c>
      <c r="E59" s="4">
        <v>860</v>
      </c>
      <c r="F59" s="4">
        <v>631</v>
      </c>
    </row>
    <row r="60" spans="1:6" ht="25.5" x14ac:dyDescent="0.2">
      <c r="A60" s="3" t="s">
        <v>63</v>
      </c>
      <c r="B60" s="4">
        <f t="shared" si="0"/>
        <v>5735</v>
      </c>
      <c r="C60" s="4">
        <v>1295</v>
      </c>
      <c r="D60" s="4">
        <f>4300-660</f>
        <v>3640</v>
      </c>
      <c r="E60" s="4">
        <v>300</v>
      </c>
      <c r="F60" s="4">
        <v>500</v>
      </c>
    </row>
    <row r="61" spans="1:6" x14ac:dyDescent="0.2">
      <c r="A61" s="3" t="s">
        <v>64</v>
      </c>
      <c r="B61" s="4">
        <f t="shared" si="0"/>
        <v>4579</v>
      </c>
      <c r="C61" s="4">
        <v>980</v>
      </c>
      <c r="D61" s="4">
        <v>2530</v>
      </c>
      <c r="E61" s="4">
        <v>569</v>
      </c>
      <c r="F61" s="4">
        <v>500</v>
      </c>
    </row>
    <row r="62" spans="1:6" x14ac:dyDescent="0.2">
      <c r="A62" s="3" t="s">
        <v>65</v>
      </c>
      <c r="B62" s="4">
        <f t="shared" si="0"/>
        <v>27606</v>
      </c>
      <c r="C62" s="5">
        <v>4871</v>
      </c>
      <c r="D62" s="5">
        <f>15888-672</f>
        <v>15216</v>
      </c>
      <c r="E62" s="5">
        <v>4019</v>
      </c>
      <c r="F62" s="5">
        <v>3500</v>
      </c>
    </row>
    <row r="63" spans="1:6" ht="25.5" x14ac:dyDescent="0.2">
      <c r="A63" s="3" t="s">
        <v>66</v>
      </c>
      <c r="B63" s="4">
        <f t="shared" si="0"/>
        <v>5752</v>
      </c>
      <c r="C63" s="6">
        <v>1386</v>
      </c>
      <c r="D63" s="6">
        <v>1935</v>
      </c>
      <c r="E63" s="6">
        <v>950</v>
      </c>
      <c r="F63" s="6">
        <f>1641-160</f>
        <v>1481</v>
      </c>
    </row>
    <row r="64" spans="1:6" x14ac:dyDescent="0.2">
      <c r="A64" s="7" t="s">
        <v>67</v>
      </c>
      <c r="B64" s="8">
        <f>SUM(B5:B63)</f>
        <v>590820</v>
      </c>
      <c r="C64" s="8">
        <f>SUM(C5:C63)</f>
        <v>135071</v>
      </c>
      <c r="D64" s="8">
        <f>SUM(D5:D63)</f>
        <v>282637</v>
      </c>
      <c r="E64" s="8">
        <f>SUM(E5:E63)</f>
        <v>101705</v>
      </c>
      <c r="F64" s="8">
        <f>SUM(F5:F63)</f>
        <v>71407</v>
      </c>
    </row>
    <row r="67" spans="2:6" x14ac:dyDescent="0.2">
      <c r="B67" s="9"/>
      <c r="C67" s="9"/>
      <c r="D67" s="9"/>
      <c r="E67" s="9"/>
      <c r="F67" s="9"/>
    </row>
  </sheetData>
  <autoFilter ref="A4:F64"/>
  <mergeCells count="5">
    <mergeCell ref="A1:F1"/>
    <mergeCell ref="A2:A4"/>
    <mergeCell ref="B2:B4"/>
    <mergeCell ref="C2:E3"/>
    <mergeCell ref="F2:F4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2025</vt:lpstr>
      <vt:lpstr>протокол от 29.07.2025 № 9</vt:lpstr>
      <vt:lpstr>протокол от 27.08.2025 № 10</vt:lpstr>
      <vt:lpstr>протокол от 28.11.2025 № 14</vt:lpstr>
      <vt:lpstr>протокол от 26.12.2025 № 16</vt:lpstr>
      <vt:lpstr>протокол от 15.01.2026 №1</vt:lpstr>
      <vt:lpstr>'2025'!Область_печати</vt:lpstr>
      <vt:lpstr>'протокол от 15.01.2026 №1'!Область_печати</vt:lpstr>
      <vt:lpstr>'протокол от 26.12.2025 № 16'!Область_печати</vt:lpstr>
      <vt:lpstr>'протокол от 27.08.2025 № 10'!Область_печати</vt:lpstr>
      <vt:lpstr>'протокол от 28.11.2025 № 14'!Область_печати</vt:lpstr>
      <vt:lpstr>'протокол от 29.07.2025 №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dcterms:created xsi:type="dcterms:W3CDTF">2024-12-28T10:00:08Z</dcterms:created>
  <dcterms:modified xsi:type="dcterms:W3CDTF">2026-02-12T14:18:23Z</dcterms:modified>
</cp:coreProperties>
</file>