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-225" windowWidth="27570" windowHeight="12825" activeTab="3"/>
  </bookViews>
  <sheets>
    <sheet name="протокол от 29.12.2025 № 17" sheetId="2" r:id="rId1"/>
    <sheet name="протокол от 27.02.2026 №3" sheetId="3" r:id="rId2"/>
    <sheet name="протокол от 30.03.2026 №4" sheetId="4" r:id="rId3"/>
    <sheet name="протокол от 29.05.2026 №6" sheetId="5" r:id="rId4"/>
  </sheets>
  <externalReferences>
    <externalReference r:id="rId5"/>
    <externalReference r:id="rId6"/>
    <externalReference r:id="rId7"/>
  </externalReferences>
  <definedNames>
    <definedName name="_1Excel_BuiltIn_Print_Titles_7">('[1]ф. 2, таб. 1, стац'!$C$1:$E$65536,'[1]ф. 2, таб. 1, стац'!$A$4:$IV$8)</definedName>
    <definedName name="_xlnm._FilterDatabase" localSheetId="1" hidden="1">'протокол от 27.02.2026 №3'!$A$6:$DH$85</definedName>
    <definedName name="_xlnm._FilterDatabase" localSheetId="3" hidden="1">'протокол от 29.05.2026 №6'!$A$6:$DH$86</definedName>
    <definedName name="_xlnm._FilterDatabase" localSheetId="0" hidden="1">'протокол от 29.12.2025 № 17'!$A$6:$DH$84</definedName>
    <definedName name="_xlnm._FilterDatabase" localSheetId="2" hidden="1">'протокол от 30.03.2026 №4'!$A$6:$DH$86</definedName>
    <definedName name="Excel_BuiltIn_Print_Titles_7" localSheetId="1">(#REF!,#REF!)</definedName>
    <definedName name="Excel_BuiltIn_Print_Titles_7" localSheetId="3">(#REF!,#REF!)</definedName>
    <definedName name="Excel_BuiltIn_Print_Titles_7" localSheetId="2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'протокол от 27.02.2026 №3'!$A:$A,'протокол от 27.02.2026 №3'!$3:$6</definedName>
    <definedName name="_xlnm.Print_Titles" localSheetId="3">'протокол от 29.05.2026 №6'!$A:$A,'протокол от 29.05.2026 №6'!$3:$6</definedName>
    <definedName name="_xlnm.Print_Titles" localSheetId="0">'протокол от 29.12.2025 № 17'!$A:$A,'протокол от 29.12.2025 № 17'!$3:$6</definedName>
    <definedName name="_xlnm.Print_Titles" localSheetId="2">'протокол от 30.03.2026 №4'!$A:$A,'протокол от 30.03.2026 №4'!$3:$6</definedName>
    <definedName name="_xlnm.Print_Area" localSheetId="1">'протокол от 27.02.2026 №3'!$A$1:$DH$85</definedName>
    <definedName name="_xlnm.Print_Area" localSheetId="3">'протокол от 29.05.2026 №6'!$A$1:$DH$86</definedName>
    <definedName name="_xlnm.Print_Area" localSheetId="0">'протокол от 29.12.2025 № 17'!$A$1:$DH$84</definedName>
    <definedName name="_xlnm.Print_Area" localSheetId="2">'протокол от 30.03.2026 №4'!$A$1:$DH$86</definedName>
  </definedNames>
  <calcPr calcId="145621"/>
</workbook>
</file>

<file path=xl/calcChain.xml><?xml version="1.0" encoding="utf-8"?>
<calcChain xmlns="http://schemas.openxmlformats.org/spreadsheetml/2006/main">
  <c r="DE86" i="5" l="1"/>
  <c r="DD86" i="5"/>
  <c r="DC86" i="5" s="1"/>
  <c r="DB86" i="5"/>
  <c r="DA86" i="5"/>
  <c r="CY86" i="5"/>
  <c r="CW86" i="5" s="1"/>
  <c r="CX86" i="5"/>
  <c r="CS86" i="5"/>
  <c r="CR86" i="5"/>
  <c r="CP86" i="5"/>
  <c r="CM86" i="5"/>
  <c r="CL86" i="5"/>
  <c r="CJ86" i="5"/>
  <c r="CG86" i="5"/>
  <c r="CF86" i="5"/>
  <c r="CE86" i="5" s="1"/>
  <c r="CD86" i="5"/>
  <c r="CC86" i="5"/>
  <c r="CA86" i="5"/>
  <c r="BZ86" i="5"/>
  <c r="BX86" i="5"/>
  <c r="BW86" i="5"/>
  <c r="BU86" i="5"/>
  <c r="BT86" i="5"/>
  <c r="BR86" i="5"/>
  <c r="BQ86" i="5"/>
  <c r="BP86" i="5"/>
  <c r="BO86" i="5"/>
  <c r="BL86" i="5"/>
  <c r="BK86" i="5"/>
  <c r="BI86" i="5"/>
  <c r="BH86" i="5"/>
  <c r="BG86" i="5" s="1"/>
  <c r="BF86" i="5"/>
  <c r="BE86" i="5"/>
  <c r="BC86" i="5"/>
  <c r="BB86" i="5"/>
  <c r="BA86" i="5"/>
  <c r="AY86" i="5"/>
  <c r="AX86" i="5"/>
  <c r="AW86" i="5" s="1"/>
  <c r="AV86" i="5"/>
  <c r="AU86" i="5"/>
  <c r="AR86" i="5"/>
  <c r="AQ86" i="5"/>
  <c r="AP86" i="5"/>
  <c r="AO86" i="5"/>
  <c r="AN86" i="5"/>
  <c r="AM86" i="5"/>
  <c r="AI86" i="5"/>
  <c r="AH86" i="5"/>
  <c r="AG86" i="5"/>
  <c r="AF86" i="5"/>
  <c r="AE86" i="5"/>
  <c r="AD86" i="5"/>
  <c r="AC86" i="5"/>
  <c r="AB86" i="5"/>
  <c r="AA86" i="5"/>
  <c r="Z86" i="5"/>
  <c r="O86" i="5"/>
  <c r="L86" i="5"/>
  <c r="J86" i="5"/>
  <c r="D86" i="5"/>
  <c r="C86" i="5"/>
  <c r="DH85" i="5"/>
  <c r="DG85" i="5"/>
  <c r="K85" i="5"/>
  <c r="H85" i="5"/>
  <c r="E85" i="5"/>
  <c r="B85" i="5"/>
  <c r="DH84" i="5"/>
  <c r="DG84" i="5"/>
  <c r="E84" i="5"/>
  <c r="DF84" i="5" s="1"/>
  <c r="DC83" i="5"/>
  <c r="CZ83" i="5"/>
  <c r="CW83" i="5"/>
  <c r="CV83" i="5"/>
  <c r="CU83" i="5"/>
  <c r="CQ83" i="5"/>
  <c r="CN83" i="5"/>
  <c r="CK83" i="5"/>
  <c r="CH83" i="5"/>
  <c r="CE83" i="5"/>
  <c r="CB83" i="5"/>
  <c r="BY83" i="5"/>
  <c r="BV83" i="5"/>
  <c r="BS83" i="5"/>
  <c r="BJ83" i="5"/>
  <c r="BG83" i="5"/>
  <c r="BD83" i="5"/>
  <c r="AZ83" i="5"/>
  <c r="AW83" i="5"/>
  <c r="AT83" i="5"/>
  <c r="AJ83" i="5"/>
  <c r="W83" i="5"/>
  <c r="Q83" i="5"/>
  <c r="N83" i="5"/>
  <c r="K83" i="5"/>
  <c r="H83" i="5"/>
  <c r="E83" i="5"/>
  <c r="B83" i="5"/>
  <c r="DC82" i="5"/>
  <c r="CZ82" i="5"/>
  <c r="CW82" i="5"/>
  <c r="CV82" i="5"/>
  <c r="CU82" i="5"/>
  <c r="CQ82" i="5"/>
  <c r="CN82" i="5"/>
  <c r="CK82" i="5"/>
  <c r="CH82" i="5"/>
  <c r="CE82" i="5"/>
  <c r="CB82" i="5"/>
  <c r="BY82" i="5"/>
  <c r="BV82" i="5"/>
  <c r="BS82" i="5"/>
  <c r="BJ82" i="5"/>
  <c r="BG82" i="5"/>
  <c r="BD82" i="5"/>
  <c r="AZ82" i="5"/>
  <c r="AW82" i="5"/>
  <c r="AT82" i="5"/>
  <c r="AJ82" i="5"/>
  <c r="W82" i="5"/>
  <c r="U82" i="5" s="1"/>
  <c r="R82" i="5"/>
  <c r="Q82" i="5" s="1"/>
  <c r="N82" i="5"/>
  <c r="K82" i="5"/>
  <c r="H82" i="5"/>
  <c r="F82" i="5"/>
  <c r="E82" i="5" s="1"/>
  <c r="B82" i="5"/>
  <c r="DC81" i="5"/>
  <c r="CZ81" i="5"/>
  <c r="CW81" i="5"/>
  <c r="CV81" i="5"/>
  <c r="CU81" i="5"/>
  <c r="CQ81" i="5"/>
  <c r="CN81" i="5"/>
  <c r="CK81" i="5"/>
  <c r="CH81" i="5"/>
  <c r="CE81" i="5"/>
  <c r="CB81" i="5"/>
  <c r="BY81" i="5"/>
  <c r="BV81" i="5"/>
  <c r="BS81" i="5"/>
  <c r="BM81" i="5" s="1"/>
  <c r="BJ81" i="5"/>
  <c r="BG81" i="5"/>
  <c r="BD81" i="5"/>
  <c r="AZ81" i="5"/>
  <c r="AW81" i="5"/>
  <c r="AT81" i="5"/>
  <c r="AJ81" i="5"/>
  <c r="V81" i="5" s="1"/>
  <c r="DH81" i="5" s="1"/>
  <c r="X81" i="5"/>
  <c r="W81" i="5" s="1"/>
  <c r="R81" i="5"/>
  <c r="Q81" i="5" s="1"/>
  <c r="N81" i="5"/>
  <c r="K81" i="5"/>
  <c r="H81" i="5"/>
  <c r="E81" i="5"/>
  <c r="B81" i="5"/>
  <c r="DC80" i="5"/>
  <c r="CZ80" i="5"/>
  <c r="CW80" i="5"/>
  <c r="CV80" i="5"/>
  <c r="CU80" i="5"/>
  <c r="CQ80" i="5"/>
  <c r="CN80" i="5"/>
  <c r="CK80" i="5"/>
  <c r="CH80" i="5"/>
  <c r="CE80" i="5"/>
  <c r="CB80" i="5"/>
  <c r="BY80" i="5"/>
  <c r="BV80" i="5"/>
  <c r="BS80" i="5"/>
  <c r="BJ80" i="5"/>
  <c r="BG80" i="5"/>
  <c r="BD80" i="5"/>
  <c r="AZ80" i="5"/>
  <c r="AW80" i="5"/>
  <c r="AT80" i="5"/>
  <c r="AJ80" i="5"/>
  <c r="V80" i="5" s="1"/>
  <c r="W80" i="5"/>
  <c r="U80" i="5" s="1"/>
  <c r="Q80" i="5"/>
  <c r="N80" i="5"/>
  <c r="K80" i="5"/>
  <c r="H80" i="5"/>
  <c r="G80" i="5"/>
  <c r="B80" i="5"/>
  <c r="DC79" i="5"/>
  <c r="CZ79" i="5"/>
  <c r="CW79" i="5"/>
  <c r="CV79" i="5"/>
  <c r="CU79" i="5"/>
  <c r="CQ79" i="5"/>
  <c r="CN79" i="5"/>
  <c r="CK79" i="5"/>
  <c r="CH79" i="5"/>
  <c r="CE79" i="5"/>
  <c r="CB79" i="5"/>
  <c r="BY79" i="5"/>
  <c r="BV79" i="5"/>
  <c r="BS79" i="5"/>
  <c r="BJ79" i="5"/>
  <c r="BG79" i="5"/>
  <c r="BD79" i="5"/>
  <c r="AZ79" i="5"/>
  <c r="AW79" i="5"/>
  <c r="AT79" i="5"/>
  <c r="AJ79" i="5"/>
  <c r="W79" i="5"/>
  <c r="Q79" i="5"/>
  <c r="N79" i="5"/>
  <c r="K79" i="5"/>
  <c r="H79" i="5"/>
  <c r="E79" i="5"/>
  <c r="B79" i="5"/>
  <c r="DC78" i="5"/>
  <c r="CZ78" i="5"/>
  <c r="CW78" i="5"/>
  <c r="CV78" i="5"/>
  <c r="CU78" i="5"/>
  <c r="CQ78" i="5"/>
  <c r="CN78" i="5"/>
  <c r="CK78" i="5"/>
  <c r="CH78" i="5"/>
  <c r="CE78" i="5"/>
  <c r="CB78" i="5"/>
  <c r="BY78" i="5"/>
  <c r="BV78" i="5"/>
  <c r="BS78" i="5"/>
  <c r="BJ78" i="5"/>
  <c r="BG78" i="5"/>
  <c r="BD78" i="5"/>
  <c r="AZ78" i="5"/>
  <c r="AW78" i="5"/>
  <c r="AT78" i="5"/>
  <c r="AJ78" i="5"/>
  <c r="V78" i="5" s="1"/>
  <c r="DH78" i="5" s="1"/>
  <c r="W78" i="5"/>
  <c r="Q78" i="5"/>
  <c r="N78" i="5"/>
  <c r="K78" i="5"/>
  <c r="H78" i="5"/>
  <c r="E78" i="5"/>
  <c r="B78" i="5"/>
  <c r="DC77" i="5"/>
  <c r="CZ77" i="5"/>
  <c r="CW77" i="5"/>
  <c r="CV77" i="5"/>
  <c r="CU77" i="5"/>
  <c r="CQ77" i="5"/>
  <c r="CN77" i="5"/>
  <c r="CK77" i="5"/>
  <c r="CH77" i="5"/>
  <c r="CE77" i="5"/>
  <c r="CB77" i="5"/>
  <c r="BY77" i="5"/>
  <c r="BV77" i="5"/>
  <c r="BS77" i="5"/>
  <c r="BJ77" i="5"/>
  <c r="BG77" i="5"/>
  <c r="BD77" i="5"/>
  <c r="AZ77" i="5"/>
  <c r="AW77" i="5"/>
  <c r="AT77" i="5"/>
  <c r="AJ77" i="5"/>
  <c r="W77" i="5"/>
  <c r="Q77" i="5"/>
  <c r="N77" i="5"/>
  <c r="K77" i="5"/>
  <c r="H77" i="5"/>
  <c r="G77" i="5"/>
  <c r="B77" i="5"/>
  <c r="DC76" i="5"/>
  <c r="CZ76" i="5"/>
  <c r="CW76" i="5"/>
  <c r="CV76" i="5"/>
  <c r="CU76" i="5"/>
  <c r="CQ76" i="5"/>
  <c r="CN76" i="5"/>
  <c r="CK76" i="5"/>
  <c r="CH76" i="5"/>
  <c r="CE76" i="5"/>
  <c r="CB76" i="5"/>
  <c r="BY76" i="5"/>
  <c r="BV76" i="5"/>
  <c r="BS76" i="5"/>
  <c r="BJ76" i="5"/>
  <c r="BG76" i="5"/>
  <c r="BD76" i="5"/>
  <c r="AZ76" i="5"/>
  <c r="AW76" i="5"/>
  <c r="AT76" i="5"/>
  <c r="AJ76" i="5"/>
  <c r="W76" i="5"/>
  <c r="U76" i="5" s="1"/>
  <c r="Q76" i="5"/>
  <c r="N76" i="5"/>
  <c r="K76" i="5"/>
  <c r="H76" i="5"/>
  <c r="E76" i="5"/>
  <c r="B76" i="5"/>
  <c r="DC75" i="5"/>
  <c r="CZ75" i="5"/>
  <c r="CW75" i="5"/>
  <c r="CV75" i="5"/>
  <c r="CU75" i="5"/>
  <c r="CQ75" i="5"/>
  <c r="CN75" i="5"/>
  <c r="CK75" i="5"/>
  <c r="CH75" i="5"/>
  <c r="CE75" i="5"/>
  <c r="CB75" i="5"/>
  <c r="BY75" i="5"/>
  <c r="BV75" i="5"/>
  <c r="BS75" i="5"/>
  <c r="BJ75" i="5"/>
  <c r="BG75" i="5"/>
  <c r="BD75" i="5"/>
  <c r="AZ75" i="5"/>
  <c r="AW75" i="5"/>
  <c r="AS75" i="5" s="1"/>
  <c r="AT75" i="5"/>
  <c r="AJ75" i="5"/>
  <c r="V75" i="5" s="1"/>
  <c r="DH75" i="5" s="1"/>
  <c r="W75" i="5"/>
  <c r="U75" i="5" s="1"/>
  <c r="T75" i="5" s="1"/>
  <c r="Q75" i="5"/>
  <c r="N75" i="5"/>
  <c r="K75" i="5"/>
  <c r="H75" i="5"/>
  <c r="E75" i="5"/>
  <c r="B75" i="5"/>
  <c r="DC74" i="5"/>
  <c r="CZ74" i="5"/>
  <c r="CW74" i="5"/>
  <c r="CV74" i="5"/>
  <c r="CU74" i="5"/>
  <c r="CQ74" i="5"/>
  <c r="CN74" i="5"/>
  <c r="CK74" i="5"/>
  <c r="CH74" i="5"/>
  <c r="CE74" i="5"/>
  <c r="CB74" i="5"/>
  <c r="BY74" i="5"/>
  <c r="BV74" i="5"/>
  <c r="BS74" i="5"/>
  <c r="BJ74" i="5"/>
  <c r="BG74" i="5"/>
  <c r="BD74" i="5"/>
  <c r="AZ74" i="5"/>
  <c r="AW74" i="5"/>
  <c r="AT74" i="5"/>
  <c r="AJ74" i="5"/>
  <c r="V74" i="5" s="1"/>
  <c r="DH74" i="5" s="1"/>
  <c r="W74" i="5"/>
  <c r="Q74" i="5"/>
  <c r="N74" i="5"/>
  <c r="K74" i="5"/>
  <c r="H74" i="5"/>
  <c r="E74" i="5"/>
  <c r="B74" i="5"/>
  <c r="DC73" i="5"/>
  <c r="CZ73" i="5"/>
  <c r="CW73" i="5"/>
  <c r="CV73" i="5"/>
  <c r="CU73" i="5"/>
  <c r="CQ73" i="5"/>
  <c r="CN73" i="5"/>
  <c r="CK73" i="5"/>
  <c r="CH73" i="5"/>
  <c r="CE73" i="5"/>
  <c r="CB73" i="5"/>
  <c r="BY73" i="5"/>
  <c r="BV73" i="5"/>
  <c r="BS73" i="5"/>
  <c r="BJ73" i="5"/>
  <c r="BG73" i="5"/>
  <c r="BD73" i="5"/>
  <c r="AZ73" i="5"/>
  <c r="AW73" i="5"/>
  <c r="AT73" i="5"/>
  <c r="AS73" i="5" s="1"/>
  <c r="AJ73" i="5"/>
  <c r="W73" i="5"/>
  <c r="U73" i="5" s="1"/>
  <c r="Q73" i="5"/>
  <c r="N73" i="5"/>
  <c r="K73" i="5"/>
  <c r="H73" i="5"/>
  <c r="E73" i="5"/>
  <c r="B73" i="5"/>
  <c r="DC72" i="5"/>
  <c r="CZ72" i="5"/>
  <c r="CW72" i="5"/>
  <c r="CV72" i="5"/>
  <c r="CU72" i="5"/>
  <c r="CQ72" i="5"/>
  <c r="CN72" i="5"/>
  <c r="CK72" i="5"/>
  <c r="CH72" i="5"/>
  <c r="CE72" i="5"/>
  <c r="CB72" i="5"/>
  <c r="BY72" i="5"/>
  <c r="BV72" i="5"/>
  <c r="BS72" i="5"/>
  <c r="BJ72" i="5"/>
  <c r="BG72" i="5"/>
  <c r="BD72" i="5"/>
  <c r="AZ72" i="5"/>
  <c r="AW72" i="5"/>
  <c r="AT72" i="5"/>
  <c r="AS72" i="5" s="1"/>
  <c r="AJ72" i="5"/>
  <c r="V72" i="5" s="1"/>
  <c r="DH72" i="5" s="1"/>
  <c r="W72" i="5"/>
  <c r="Q72" i="5"/>
  <c r="N72" i="5"/>
  <c r="K72" i="5"/>
  <c r="H72" i="5"/>
  <c r="E72" i="5"/>
  <c r="B72" i="5"/>
  <c r="DC71" i="5"/>
  <c r="CZ71" i="5"/>
  <c r="CW71" i="5"/>
  <c r="CV71" i="5"/>
  <c r="CU71" i="5"/>
  <c r="CQ71" i="5"/>
  <c r="CN71" i="5"/>
  <c r="CK71" i="5"/>
  <c r="CH71" i="5"/>
  <c r="CE71" i="5"/>
  <c r="CB71" i="5"/>
  <c r="BY71" i="5"/>
  <c r="BV71" i="5"/>
  <c r="BS71" i="5"/>
  <c r="BJ71" i="5"/>
  <c r="BG71" i="5"/>
  <c r="BD71" i="5"/>
  <c r="AZ71" i="5"/>
  <c r="AW71" i="5"/>
  <c r="AT71" i="5"/>
  <c r="AS71" i="5"/>
  <c r="AJ71" i="5"/>
  <c r="W71" i="5"/>
  <c r="Q71" i="5"/>
  <c r="N71" i="5"/>
  <c r="K71" i="5"/>
  <c r="H71" i="5"/>
  <c r="E71" i="5"/>
  <c r="B71" i="5"/>
  <c r="DC70" i="5"/>
  <c r="CZ70" i="5"/>
  <c r="CW70" i="5"/>
  <c r="CV70" i="5"/>
  <c r="CU70" i="5"/>
  <c r="CQ70" i="5"/>
  <c r="CN70" i="5"/>
  <c r="CK70" i="5"/>
  <c r="CH70" i="5"/>
  <c r="CE70" i="5"/>
  <c r="CB70" i="5"/>
  <c r="BY70" i="5"/>
  <c r="BV70" i="5"/>
  <c r="BS70" i="5"/>
  <c r="BJ70" i="5"/>
  <c r="BG70" i="5"/>
  <c r="BD70" i="5"/>
  <c r="AZ70" i="5"/>
  <c r="AW70" i="5"/>
  <c r="AT70" i="5"/>
  <c r="AJ70" i="5"/>
  <c r="W70" i="5"/>
  <c r="Q70" i="5"/>
  <c r="N70" i="5"/>
  <c r="K70" i="5"/>
  <c r="H70" i="5"/>
  <c r="E70" i="5"/>
  <c r="B70" i="5"/>
  <c r="DC69" i="5"/>
  <c r="CZ69" i="5"/>
  <c r="CW69" i="5"/>
  <c r="CV69" i="5"/>
  <c r="CU69" i="5"/>
  <c r="CQ69" i="5"/>
  <c r="CN69" i="5"/>
  <c r="CK69" i="5"/>
  <c r="CH69" i="5"/>
  <c r="CE69" i="5"/>
  <c r="CB69" i="5"/>
  <c r="BY69" i="5"/>
  <c r="BV69" i="5"/>
  <c r="BS69" i="5"/>
  <c r="BJ69" i="5"/>
  <c r="BG69" i="5"/>
  <c r="BD69" i="5"/>
  <c r="AZ69" i="5"/>
  <c r="AW69" i="5"/>
  <c r="AT69" i="5"/>
  <c r="AS69" i="5" s="1"/>
  <c r="AJ69" i="5"/>
  <c r="W69" i="5"/>
  <c r="Q69" i="5"/>
  <c r="N69" i="5"/>
  <c r="K69" i="5"/>
  <c r="H69" i="5"/>
  <c r="E69" i="5"/>
  <c r="B69" i="5"/>
  <c r="DC68" i="5"/>
  <c r="CZ68" i="5"/>
  <c r="CW68" i="5"/>
  <c r="CV68" i="5"/>
  <c r="CU68" i="5"/>
  <c r="CQ68" i="5"/>
  <c r="CN68" i="5"/>
  <c r="CK68" i="5"/>
  <c r="CH68" i="5"/>
  <c r="CE68" i="5"/>
  <c r="CB68" i="5"/>
  <c r="BY68" i="5"/>
  <c r="BV68" i="5"/>
  <c r="BS68" i="5"/>
  <c r="BJ68" i="5"/>
  <c r="BG68" i="5"/>
  <c r="BD68" i="5"/>
  <c r="AZ68" i="5"/>
  <c r="AW68" i="5"/>
  <c r="AT68" i="5"/>
  <c r="AS68" i="5" s="1"/>
  <c r="AJ68" i="5"/>
  <c r="V68" i="5" s="1"/>
  <c r="DH68" i="5" s="1"/>
  <c r="W68" i="5"/>
  <c r="Q68" i="5"/>
  <c r="N68" i="5"/>
  <c r="K68" i="5"/>
  <c r="H68" i="5"/>
  <c r="E68" i="5"/>
  <c r="B68" i="5"/>
  <c r="DC67" i="5"/>
  <c r="CZ67" i="5"/>
  <c r="CW67" i="5"/>
  <c r="CV67" i="5"/>
  <c r="CU67" i="5"/>
  <c r="CQ67" i="5"/>
  <c r="CN67" i="5"/>
  <c r="CK67" i="5"/>
  <c r="CH67" i="5"/>
  <c r="CE67" i="5"/>
  <c r="CB67" i="5"/>
  <c r="BY67" i="5"/>
  <c r="BV67" i="5"/>
  <c r="BS67" i="5"/>
  <c r="BJ67" i="5"/>
  <c r="BG67" i="5"/>
  <c r="BD67" i="5"/>
  <c r="AZ67" i="5"/>
  <c r="AW67" i="5"/>
  <c r="AT67" i="5"/>
  <c r="AJ67" i="5"/>
  <c r="V67" i="5" s="1"/>
  <c r="DH67" i="5" s="1"/>
  <c r="W67" i="5"/>
  <c r="Q67" i="5"/>
  <c r="N67" i="5"/>
  <c r="K67" i="5"/>
  <c r="H67" i="5"/>
  <c r="E67" i="5"/>
  <c r="B67" i="5"/>
  <c r="DC66" i="5"/>
  <c r="CZ66" i="5"/>
  <c r="CW66" i="5"/>
  <c r="CV66" i="5"/>
  <c r="CU66" i="5"/>
  <c r="CQ66" i="5"/>
  <c r="CN66" i="5"/>
  <c r="CK66" i="5"/>
  <c r="CH66" i="5"/>
  <c r="CE66" i="5"/>
  <c r="CB66" i="5"/>
  <c r="BY66" i="5"/>
  <c r="BV66" i="5"/>
  <c r="BS66" i="5"/>
  <c r="BJ66" i="5"/>
  <c r="BG66" i="5"/>
  <c r="BD66" i="5"/>
  <c r="AZ66" i="5"/>
  <c r="AW66" i="5"/>
  <c r="AT66" i="5"/>
  <c r="AJ66" i="5"/>
  <c r="W66" i="5"/>
  <c r="Q66" i="5"/>
  <c r="N66" i="5"/>
  <c r="K66" i="5"/>
  <c r="H66" i="5"/>
  <c r="E66" i="5"/>
  <c r="B66" i="5"/>
  <c r="DC65" i="5"/>
  <c r="CZ65" i="5"/>
  <c r="CW65" i="5"/>
  <c r="CV65" i="5"/>
  <c r="CU65" i="5"/>
  <c r="CQ65" i="5"/>
  <c r="CN65" i="5"/>
  <c r="CK65" i="5"/>
  <c r="CH65" i="5"/>
  <c r="CE65" i="5"/>
  <c r="CB65" i="5"/>
  <c r="BY65" i="5"/>
  <c r="BV65" i="5"/>
  <c r="BS65" i="5"/>
  <c r="BJ65" i="5"/>
  <c r="BG65" i="5"/>
  <c r="BD65" i="5"/>
  <c r="AZ65" i="5"/>
  <c r="AW65" i="5"/>
  <c r="AT65" i="5"/>
  <c r="AS65" i="5" s="1"/>
  <c r="AK65" i="5"/>
  <c r="AK86" i="5" s="1"/>
  <c r="W65" i="5"/>
  <c r="S65" i="5"/>
  <c r="S86" i="5" s="1"/>
  <c r="P65" i="5"/>
  <c r="P86" i="5" s="1"/>
  <c r="M65" i="5"/>
  <c r="M86" i="5" s="1"/>
  <c r="H65" i="5"/>
  <c r="E65" i="5"/>
  <c r="B65" i="5"/>
  <c r="DC64" i="5"/>
  <c r="CZ64" i="5"/>
  <c r="CW64" i="5"/>
  <c r="CV64" i="5"/>
  <c r="CU64" i="5"/>
  <c r="CQ64" i="5"/>
  <c r="CN64" i="5"/>
  <c r="CK64" i="5"/>
  <c r="CH64" i="5"/>
  <c r="CE64" i="5"/>
  <c r="CB64" i="5"/>
  <c r="BY64" i="5"/>
  <c r="BV64" i="5"/>
  <c r="BS64" i="5"/>
  <c r="BJ64" i="5"/>
  <c r="BG64" i="5"/>
  <c r="BD64" i="5"/>
  <c r="AZ64" i="5"/>
  <c r="AW64" i="5"/>
  <c r="AT64" i="5"/>
  <c r="AJ64" i="5"/>
  <c r="W64" i="5"/>
  <c r="Q64" i="5"/>
  <c r="N64" i="5"/>
  <c r="K64" i="5"/>
  <c r="H64" i="5"/>
  <c r="E64" i="5"/>
  <c r="B64" i="5"/>
  <c r="DC63" i="5"/>
  <c r="CZ63" i="5"/>
  <c r="CW63" i="5"/>
  <c r="CV63" i="5"/>
  <c r="CU63" i="5"/>
  <c r="CQ63" i="5"/>
  <c r="CN63" i="5"/>
  <c r="CK63" i="5"/>
  <c r="CH63" i="5"/>
  <c r="CE63" i="5"/>
  <c r="CB63" i="5"/>
  <c r="BY63" i="5"/>
  <c r="BV63" i="5"/>
  <c r="BS63" i="5"/>
  <c r="BJ63" i="5"/>
  <c r="BG63" i="5"/>
  <c r="BD63" i="5"/>
  <c r="AZ63" i="5"/>
  <c r="AW63" i="5"/>
  <c r="AT63" i="5"/>
  <c r="AJ63" i="5"/>
  <c r="V63" i="5" s="1"/>
  <c r="DH63" i="5" s="1"/>
  <c r="W63" i="5"/>
  <c r="Q63" i="5"/>
  <c r="N63" i="5"/>
  <c r="K63" i="5"/>
  <c r="H63" i="5"/>
  <c r="E63" i="5"/>
  <c r="B63" i="5"/>
  <c r="DC62" i="5"/>
  <c r="CZ62" i="5"/>
  <c r="CW62" i="5"/>
  <c r="CV62" i="5"/>
  <c r="CU62" i="5"/>
  <c r="CQ62" i="5"/>
  <c r="CN62" i="5"/>
  <c r="CK62" i="5"/>
  <c r="CH62" i="5"/>
  <c r="CE62" i="5"/>
  <c r="CB62" i="5"/>
  <c r="BY62" i="5"/>
  <c r="BV62" i="5"/>
  <c r="BS62" i="5"/>
  <c r="BJ62" i="5"/>
  <c r="BG62" i="5"/>
  <c r="BD62" i="5"/>
  <c r="AZ62" i="5"/>
  <c r="AW62" i="5"/>
  <c r="AT62" i="5"/>
  <c r="AJ62" i="5"/>
  <c r="W62" i="5"/>
  <c r="Q62" i="5"/>
  <c r="N62" i="5"/>
  <c r="K62" i="5"/>
  <c r="H62" i="5"/>
  <c r="E62" i="5"/>
  <c r="B62" i="5"/>
  <c r="DC61" i="5"/>
  <c r="CZ61" i="5"/>
  <c r="CW61" i="5"/>
  <c r="CV61" i="5"/>
  <c r="CU61" i="5"/>
  <c r="CQ61" i="5"/>
  <c r="CN61" i="5"/>
  <c r="CK61" i="5"/>
  <c r="CH61" i="5"/>
  <c r="CE61" i="5"/>
  <c r="CB61" i="5"/>
  <c r="BY61" i="5"/>
  <c r="BV61" i="5"/>
  <c r="BS61" i="5"/>
  <c r="BJ61" i="5"/>
  <c r="BG61" i="5"/>
  <c r="BD61" i="5"/>
  <c r="AZ61" i="5"/>
  <c r="AW61" i="5"/>
  <c r="AT61" i="5"/>
  <c r="AS61" i="5" s="1"/>
  <c r="AJ61" i="5"/>
  <c r="W61" i="5"/>
  <c r="Q61" i="5"/>
  <c r="N61" i="5"/>
  <c r="K61" i="5"/>
  <c r="H61" i="5"/>
  <c r="E61" i="5"/>
  <c r="B61" i="5"/>
  <c r="DC60" i="5"/>
  <c r="CZ60" i="5"/>
  <c r="CW60" i="5"/>
  <c r="CV60" i="5"/>
  <c r="CU60" i="5"/>
  <c r="CQ60" i="5"/>
  <c r="CN60" i="5"/>
  <c r="CK60" i="5"/>
  <c r="CH60" i="5"/>
  <c r="CE60" i="5"/>
  <c r="CB60" i="5"/>
  <c r="BY60" i="5"/>
  <c r="BV60" i="5"/>
  <c r="BS60" i="5"/>
  <c r="BJ60" i="5"/>
  <c r="BG60" i="5"/>
  <c r="BD60" i="5"/>
  <c r="AZ60" i="5"/>
  <c r="AW60" i="5"/>
  <c r="AT60" i="5"/>
  <c r="AJ60" i="5"/>
  <c r="W60" i="5"/>
  <c r="Q60" i="5"/>
  <c r="N60" i="5"/>
  <c r="K60" i="5"/>
  <c r="H60" i="5"/>
  <c r="E60" i="5"/>
  <c r="B60" i="5"/>
  <c r="DC59" i="5"/>
  <c r="CZ59" i="5"/>
  <c r="CW59" i="5"/>
  <c r="CV59" i="5"/>
  <c r="CU59" i="5"/>
  <c r="CQ59" i="5"/>
  <c r="CN59" i="5"/>
  <c r="CK59" i="5"/>
  <c r="CH59" i="5"/>
  <c r="CE59" i="5"/>
  <c r="CB59" i="5"/>
  <c r="BY59" i="5"/>
  <c r="BV59" i="5"/>
  <c r="BS59" i="5"/>
  <c r="BJ59" i="5"/>
  <c r="BG59" i="5"/>
  <c r="BD59" i="5"/>
  <c r="AZ59" i="5"/>
  <c r="AW59" i="5"/>
  <c r="AT59" i="5"/>
  <c r="AJ59" i="5"/>
  <c r="V59" i="5" s="1"/>
  <c r="DH59" i="5" s="1"/>
  <c r="W59" i="5"/>
  <c r="Q59" i="5"/>
  <c r="N59" i="5"/>
  <c r="K59" i="5"/>
  <c r="H59" i="5"/>
  <c r="E59" i="5"/>
  <c r="B59" i="5"/>
  <c r="DC58" i="5"/>
  <c r="CZ58" i="5"/>
  <c r="CW58" i="5"/>
  <c r="CV58" i="5"/>
  <c r="CU58" i="5"/>
  <c r="CQ58" i="5"/>
  <c r="CN58" i="5"/>
  <c r="CK58" i="5"/>
  <c r="CH58" i="5"/>
  <c r="CE58" i="5"/>
  <c r="CB58" i="5"/>
  <c r="BY58" i="5"/>
  <c r="BV58" i="5"/>
  <c r="BS58" i="5"/>
  <c r="BJ58" i="5"/>
  <c r="BG58" i="5"/>
  <c r="BD58" i="5"/>
  <c r="AZ58" i="5"/>
  <c r="AW58" i="5"/>
  <c r="AT58" i="5"/>
  <c r="AJ58" i="5"/>
  <c r="W58" i="5"/>
  <c r="Q58" i="5"/>
  <c r="N58" i="5"/>
  <c r="K58" i="5"/>
  <c r="I58" i="5"/>
  <c r="I86" i="5" s="1"/>
  <c r="H86" i="5" s="1"/>
  <c r="F58" i="5"/>
  <c r="F86" i="5" s="1"/>
  <c r="B58" i="5"/>
  <c r="DC57" i="5"/>
  <c r="CZ57" i="5"/>
  <c r="CW57" i="5"/>
  <c r="CV57" i="5"/>
  <c r="CU57" i="5"/>
  <c r="CQ57" i="5"/>
  <c r="CN57" i="5"/>
  <c r="CK57" i="5"/>
  <c r="CH57" i="5"/>
  <c r="CE57" i="5"/>
  <c r="CB57" i="5"/>
  <c r="BY57" i="5"/>
  <c r="BV57" i="5"/>
  <c r="BS57" i="5"/>
  <c r="BJ57" i="5"/>
  <c r="BG57" i="5"/>
  <c r="BD57" i="5"/>
  <c r="AZ57" i="5"/>
  <c r="AW57" i="5"/>
  <c r="AT57" i="5"/>
  <c r="AJ57" i="5"/>
  <c r="W57" i="5"/>
  <c r="Q57" i="5"/>
  <c r="N57" i="5"/>
  <c r="K57" i="5"/>
  <c r="H57" i="5"/>
  <c r="E57" i="5"/>
  <c r="B57" i="5"/>
  <c r="DC56" i="5"/>
  <c r="CZ56" i="5"/>
  <c r="CW56" i="5"/>
  <c r="CV56" i="5"/>
  <c r="CU56" i="5"/>
  <c r="CQ56" i="5"/>
  <c r="CN56" i="5"/>
  <c r="CK56" i="5"/>
  <c r="CH56" i="5"/>
  <c r="CE56" i="5"/>
  <c r="CB56" i="5"/>
  <c r="BY56" i="5"/>
  <c r="BV56" i="5"/>
  <c r="BS56" i="5"/>
  <c r="BJ56" i="5"/>
  <c r="BG56" i="5"/>
  <c r="BD56" i="5"/>
  <c r="AZ56" i="5"/>
  <c r="AW56" i="5"/>
  <c r="AT56" i="5"/>
  <c r="AJ56" i="5"/>
  <c r="W56" i="5"/>
  <c r="Q56" i="5"/>
  <c r="N56" i="5"/>
  <c r="K56" i="5"/>
  <c r="H56" i="5"/>
  <c r="E56" i="5"/>
  <c r="B56" i="5"/>
  <c r="DC55" i="5"/>
  <c r="CZ55" i="5"/>
  <c r="CW55" i="5"/>
  <c r="CV55" i="5"/>
  <c r="CU55" i="5"/>
  <c r="CQ55" i="5"/>
  <c r="CN55" i="5"/>
  <c r="CK55" i="5"/>
  <c r="CH55" i="5"/>
  <c r="CE55" i="5"/>
  <c r="CB55" i="5"/>
  <c r="BY55" i="5"/>
  <c r="BV55" i="5"/>
  <c r="BS55" i="5"/>
  <c r="BJ55" i="5"/>
  <c r="BG55" i="5"/>
  <c r="BD55" i="5"/>
  <c r="AZ55" i="5"/>
  <c r="AW55" i="5"/>
  <c r="AT55" i="5"/>
  <c r="AJ55" i="5"/>
  <c r="W55" i="5"/>
  <c r="Q55" i="5"/>
  <c r="N55" i="5"/>
  <c r="K55" i="5"/>
  <c r="H55" i="5"/>
  <c r="E55" i="5"/>
  <c r="B55" i="5"/>
  <c r="DC54" i="5"/>
  <c r="CZ54" i="5"/>
  <c r="CW54" i="5"/>
  <c r="CV54" i="5"/>
  <c r="CU54" i="5"/>
  <c r="CQ54" i="5"/>
  <c r="CN54" i="5"/>
  <c r="CK54" i="5"/>
  <c r="CH54" i="5"/>
  <c r="CE54" i="5"/>
  <c r="CB54" i="5"/>
  <c r="BY54" i="5"/>
  <c r="BV54" i="5"/>
  <c r="BS54" i="5"/>
  <c r="BJ54" i="5"/>
  <c r="BG54" i="5"/>
  <c r="BD54" i="5"/>
  <c r="AZ54" i="5"/>
  <c r="AW54" i="5"/>
  <c r="AT54" i="5"/>
  <c r="AJ54" i="5"/>
  <c r="W54" i="5"/>
  <c r="Q54" i="5"/>
  <c r="N54" i="5"/>
  <c r="K54" i="5"/>
  <c r="H54" i="5"/>
  <c r="E54" i="5"/>
  <c r="B54" i="5"/>
  <c r="DC53" i="5"/>
  <c r="CZ53" i="5"/>
  <c r="CW53" i="5"/>
  <c r="CV53" i="5"/>
  <c r="CU53" i="5"/>
  <c r="CQ53" i="5"/>
  <c r="CN53" i="5"/>
  <c r="CK53" i="5"/>
  <c r="CH53" i="5"/>
  <c r="CE53" i="5"/>
  <c r="CB53" i="5"/>
  <c r="BY53" i="5"/>
  <c r="BV53" i="5"/>
  <c r="BS53" i="5"/>
  <c r="BJ53" i="5"/>
  <c r="BG53" i="5"/>
  <c r="BD53" i="5"/>
  <c r="AZ53" i="5"/>
  <c r="AW53" i="5"/>
  <c r="AT53" i="5"/>
  <c r="AJ53" i="5"/>
  <c r="W53" i="5"/>
  <c r="Q53" i="5"/>
  <c r="N53" i="5"/>
  <c r="K53" i="5"/>
  <c r="H53" i="5"/>
  <c r="E53" i="5"/>
  <c r="B53" i="5"/>
  <c r="DC52" i="5"/>
  <c r="CZ52" i="5"/>
  <c r="CW52" i="5"/>
  <c r="CV52" i="5"/>
  <c r="CU52" i="5"/>
  <c r="CQ52" i="5"/>
  <c r="CN52" i="5"/>
  <c r="CK52" i="5"/>
  <c r="CH52" i="5"/>
  <c r="CE52" i="5"/>
  <c r="CB52" i="5"/>
  <c r="BY52" i="5"/>
  <c r="BV52" i="5"/>
  <c r="BS52" i="5"/>
  <c r="BJ52" i="5"/>
  <c r="BG52" i="5"/>
  <c r="BD52" i="5"/>
  <c r="AZ52" i="5"/>
  <c r="AW52" i="5"/>
  <c r="AT52" i="5"/>
  <c r="AJ52" i="5"/>
  <c r="W52" i="5"/>
  <c r="Q52" i="5"/>
  <c r="N52" i="5"/>
  <c r="K52" i="5"/>
  <c r="H52" i="5"/>
  <c r="E52" i="5"/>
  <c r="B52" i="5"/>
  <c r="DC51" i="5"/>
  <c r="CZ51" i="5"/>
  <c r="CW51" i="5"/>
  <c r="CV51" i="5"/>
  <c r="CU51" i="5"/>
  <c r="CQ51" i="5"/>
  <c r="CN51" i="5"/>
  <c r="CK51" i="5"/>
  <c r="CH51" i="5"/>
  <c r="CE51" i="5"/>
  <c r="CB51" i="5"/>
  <c r="BY51" i="5"/>
  <c r="BV51" i="5"/>
  <c r="BS51" i="5"/>
  <c r="BJ51" i="5"/>
  <c r="BG51" i="5"/>
  <c r="BD51" i="5"/>
  <c r="AZ51" i="5"/>
  <c r="AW51" i="5"/>
  <c r="AS51" i="5" s="1"/>
  <c r="AT51" i="5"/>
  <c r="AJ51" i="5"/>
  <c r="W51" i="5"/>
  <c r="Q51" i="5"/>
  <c r="N51" i="5"/>
  <c r="K51" i="5"/>
  <c r="H51" i="5"/>
  <c r="E51" i="5"/>
  <c r="B51" i="5"/>
  <c r="DC50" i="5"/>
  <c r="CZ50" i="5"/>
  <c r="CW50" i="5"/>
  <c r="CV50" i="5"/>
  <c r="CU50" i="5"/>
  <c r="CQ50" i="5"/>
  <c r="CN50" i="5"/>
  <c r="CK50" i="5"/>
  <c r="CH50" i="5"/>
  <c r="CE50" i="5"/>
  <c r="CB50" i="5"/>
  <c r="BY50" i="5"/>
  <c r="BV50" i="5"/>
  <c r="BS50" i="5"/>
  <c r="BJ50" i="5"/>
  <c r="BG50" i="5"/>
  <c r="BD50" i="5"/>
  <c r="AZ50" i="5"/>
  <c r="AW50" i="5"/>
  <c r="AT50" i="5"/>
  <c r="AJ50" i="5"/>
  <c r="W50" i="5"/>
  <c r="Q50" i="5"/>
  <c r="N50" i="5"/>
  <c r="K50" i="5"/>
  <c r="H50" i="5"/>
  <c r="E50" i="5"/>
  <c r="B50" i="5"/>
  <c r="W49" i="5"/>
  <c r="U49" i="5" s="1"/>
  <c r="V49" i="5"/>
  <c r="N49" i="5"/>
  <c r="K49" i="5"/>
  <c r="H49" i="5"/>
  <c r="G49" i="5"/>
  <c r="DC48" i="5"/>
  <c r="CZ48" i="5"/>
  <c r="CW48" i="5"/>
  <c r="CT48" i="5" s="1"/>
  <c r="CV48" i="5"/>
  <c r="CU48" i="5"/>
  <c r="CQ48" i="5"/>
  <c r="CN48" i="5"/>
  <c r="CK48" i="5"/>
  <c r="CH48" i="5"/>
  <c r="CE48" i="5"/>
  <c r="CB48" i="5"/>
  <c r="BY48" i="5"/>
  <c r="BV48" i="5"/>
  <c r="BS48" i="5"/>
  <c r="BJ48" i="5"/>
  <c r="BG48" i="5"/>
  <c r="BD48" i="5"/>
  <c r="AZ48" i="5"/>
  <c r="AW48" i="5"/>
  <c r="AT48" i="5"/>
  <c r="AJ48" i="5"/>
  <c r="W48" i="5"/>
  <c r="V48" i="5"/>
  <c r="DH48" i="5" s="1"/>
  <c r="Q48" i="5"/>
  <c r="N48" i="5"/>
  <c r="K48" i="5"/>
  <c r="H48" i="5"/>
  <c r="E48" i="5"/>
  <c r="B48" i="5"/>
  <c r="DC47" i="5"/>
  <c r="CZ47" i="5"/>
  <c r="CW47" i="5"/>
  <c r="CV47" i="5"/>
  <c r="CU47" i="5"/>
  <c r="CQ47" i="5"/>
  <c r="CN47" i="5"/>
  <c r="CK47" i="5"/>
  <c r="CH47" i="5"/>
  <c r="CE47" i="5"/>
  <c r="CB47" i="5"/>
  <c r="BY47" i="5"/>
  <c r="BV47" i="5"/>
  <c r="BS47" i="5"/>
  <c r="BM47" i="5" s="1"/>
  <c r="BJ47" i="5"/>
  <c r="BG47" i="5"/>
  <c r="BD47" i="5"/>
  <c r="AZ47" i="5"/>
  <c r="AW47" i="5"/>
  <c r="AT47" i="5"/>
  <c r="AJ47" i="5"/>
  <c r="W47" i="5"/>
  <c r="Q47" i="5"/>
  <c r="N47" i="5"/>
  <c r="K47" i="5"/>
  <c r="H47" i="5"/>
  <c r="E47" i="5"/>
  <c r="B47" i="5"/>
  <c r="DC46" i="5"/>
  <c r="CZ46" i="5"/>
  <c r="CW46" i="5"/>
  <c r="CV46" i="5"/>
  <c r="CU46" i="5"/>
  <c r="CQ46" i="5"/>
  <c r="CN46" i="5"/>
  <c r="CK46" i="5"/>
  <c r="CH46" i="5"/>
  <c r="CE46" i="5"/>
  <c r="CB46" i="5"/>
  <c r="BY46" i="5"/>
  <c r="BV46" i="5"/>
  <c r="BS46" i="5"/>
  <c r="BM46" i="5" s="1"/>
  <c r="BJ46" i="5"/>
  <c r="BG46" i="5"/>
  <c r="BD46" i="5"/>
  <c r="AZ46" i="5"/>
  <c r="AW46" i="5"/>
  <c r="AT46" i="5"/>
  <c r="AJ46" i="5"/>
  <c r="W46" i="5"/>
  <c r="U46" i="5" s="1"/>
  <c r="Q46" i="5"/>
  <c r="N46" i="5"/>
  <c r="K46" i="5"/>
  <c r="H46" i="5"/>
  <c r="E46" i="5"/>
  <c r="B46" i="5"/>
  <c r="DC45" i="5"/>
  <c r="CZ45" i="5"/>
  <c r="CW45" i="5"/>
  <c r="CV45" i="5"/>
  <c r="CU45" i="5"/>
  <c r="CQ45" i="5"/>
  <c r="CN45" i="5"/>
  <c r="CK45" i="5"/>
  <c r="CH45" i="5"/>
  <c r="CE45" i="5"/>
  <c r="CB45" i="5"/>
  <c r="BY45" i="5"/>
  <c r="BV45" i="5"/>
  <c r="BS45" i="5"/>
  <c r="BJ45" i="5"/>
  <c r="BG45" i="5"/>
  <c r="BD45" i="5"/>
  <c r="AZ45" i="5"/>
  <c r="AW45" i="5"/>
  <c r="AT45" i="5"/>
  <c r="AJ45" i="5"/>
  <c r="W45" i="5"/>
  <c r="Q45" i="5"/>
  <c r="N45" i="5"/>
  <c r="K45" i="5"/>
  <c r="H45" i="5"/>
  <c r="E45" i="5"/>
  <c r="B45" i="5"/>
  <c r="DC44" i="5"/>
  <c r="CZ44" i="5"/>
  <c r="CW44" i="5"/>
  <c r="CV44" i="5"/>
  <c r="CU44" i="5"/>
  <c r="CT44" i="5"/>
  <c r="CQ44" i="5"/>
  <c r="CN44" i="5"/>
  <c r="CK44" i="5"/>
  <c r="CH44" i="5"/>
  <c r="CE44" i="5"/>
  <c r="CB44" i="5"/>
  <c r="BY44" i="5"/>
  <c r="BV44" i="5"/>
  <c r="BS44" i="5"/>
  <c r="BJ44" i="5"/>
  <c r="BG44" i="5"/>
  <c r="BD44" i="5"/>
  <c r="AZ44" i="5"/>
  <c r="AW44" i="5"/>
  <c r="AT44" i="5"/>
  <c r="AJ44" i="5"/>
  <c r="V44" i="5" s="1"/>
  <c r="DH44" i="5" s="1"/>
  <c r="W44" i="5"/>
  <c r="Q44" i="5"/>
  <c r="N44" i="5"/>
  <c r="K44" i="5"/>
  <c r="H44" i="5"/>
  <c r="E44" i="5"/>
  <c r="B44" i="5"/>
  <c r="CN43" i="5"/>
  <c r="CH43" i="5"/>
  <c r="CE43" i="5"/>
  <c r="BV43" i="5"/>
  <c r="BM43" i="5" s="1"/>
  <c r="BG43" i="5"/>
  <c r="AL43" i="5"/>
  <c r="AL86" i="5" s="1"/>
  <c r="Y43" i="5"/>
  <c r="Q43" i="5"/>
  <c r="E43" i="5"/>
  <c r="B43" i="5"/>
  <c r="DC42" i="5"/>
  <c r="CZ42" i="5"/>
  <c r="CW42" i="5"/>
  <c r="CV42" i="5"/>
  <c r="CU42" i="5"/>
  <c r="CQ42" i="5"/>
  <c r="CN42" i="5"/>
  <c r="CK42" i="5"/>
  <c r="CH42" i="5"/>
  <c r="CE42" i="5"/>
  <c r="CB42" i="5"/>
  <c r="BY42" i="5"/>
  <c r="BV42" i="5"/>
  <c r="BS42" i="5"/>
  <c r="BJ42" i="5"/>
  <c r="BG42" i="5"/>
  <c r="BD42" i="5"/>
  <c r="AZ42" i="5"/>
  <c r="AW42" i="5"/>
  <c r="AS42" i="5" s="1"/>
  <c r="AT42" i="5"/>
  <c r="AJ42" i="5"/>
  <c r="W42" i="5"/>
  <c r="Q42" i="5"/>
  <c r="N42" i="5"/>
  <c r="K42" i="5"/>
  <c r="H42" i="5"/>
  <c r="E42" i="5"/>
  <c r="B42" i="5"/>
  <c r="DC41" i="5"/>
  <c r="CZ41" i="5"/>
  <c r="CW41" i="5"/>
  <c r="CV41" i="5"/>
  <c r="CU41" i="5"/>
  <c r="CQ41" i="5"/>
  <c r="CN41" i="5"/>
  <c r="CK41" i="5"/>
  <c r="CH41" i="5"/>
  <c r="CE41" i="5"/>
  <c r="CB41" i="5"/>
  <c r="BY41" i="5"/>
  <c r="BV41" i="5"/>
  <c r="BS41" i="5"/>
  <c r="BJ41" i="5"/>
  <c r="BG41" i="5"/>
  <c r="BD41" i="5"/>
  <c r="AZ41" i="5"/>
  <c r="AW41" i="5"/>
  <c r="AT41" i="5"/>
  <c r="AJ41" i="5"/>
  <c r="W41" i="5"/>
  <c r="U41" i="5" s="1"/>
  <c r="Q41" i="5"/>
  <c r="N41" i="5"/>
  <c r="K41" i="5"/>
  <c r="H41" i="5"/>
  <c r="E41" i="5"/>
  <c r="B41" i="5"/>
  <c r="DC40" i="5"/>
  <c r="CZ40" i="5"/>
  <c r="CW40" i="5"/>
  <c r="CV40" i="5"/>
  <c r="CU40" i="5"/>
  <c r="CQ40" i="5"/>
  <c r="CN40" i="5"/>
  <c r="CK40" i="5"/>
  <c r="CH40" i="5"/>
  <c r="CE40" i="5"/>
  <c r="CB40" i="5"/>
  <c r="BY40" i="5"/>
  <c r="BV40" i="5"/>
  <c r="BS40" i="5"/>
  <c r="BJ40" i="5"/>
  <c r="BG40" i="5"/>
  <c r="BD40" i="5"/>
  <c r="AZ40" i="5"/>
  <c r="AW40" i="5"/>
  <c r="AT40" i="5"/>
  <c r="AJ40" i="5"/>
  <c r="W40" i="5"/>
  <c r="Q40" i="5"/>
  <c r="N40" i="5"/>
  <c r="K40" i="5"/>
  <c r="H40" i="5"/>
  <c r="E40" i="5"/>
  <c r="B40" i="5"/>
  <c r="DC39" i="5"/>
  <c r="CZ39" i="5"/>
  <c r="CW39" i="5"/>
  <c r="CT39" i="5" s="1"/>
  <c r="CV39" i="5"/>
  <c r="CU39" i="5"/>
  <c r="CQ39" i="5"/>
  <c r="CN39" i="5"/>
  <c r="CK39" i="5"/>
  <c r="CH39" i="5"/>
  <c r="CE39" i="5"/>
  <c r="CB39" i="5"/>
  <c r="BY39" i="5"/>
  <c r="BV39" i="5"/>
  <c r="BS39" i="5"/>
  <c r="BJ39" i="5"/>
  <c r="BG39" i="5"/>
  <c r="BD39" i="5"/>
  <c r="AZ39" i="5"/>
  <c r="AW39" i="5"/>
  <c r="AT39" i="5"/>
  <c r="AJ39" i="5"/>
  <c r="W39" i="5"/>
  <c r="Q39" i="5"/>
  <c r="N39" i="5"/>
  <c r="K39" i="5"/>
  <c r="H39" i="5"/>
  <c r="E39" i="5"/>
  <c r="B39" i="5"/>
  <c r="DC38" i="5"/>
  <c r="CZ38" i="5"/>
  <c r="CW38" i="5"/>
  <c r="CV38" i="5"/>
  <c r="CU38" i="5"/>
  <c r="CQ38" i="5"/>
  <c r="CN38" i="5"/>
  <c r="CK38" i="5"/>
  <c r="CH38" i="5"/>
  <c r="CE38" i="5"/>
  <c r="CB38" i="5"/>
  <c r="BY38" i="5"/>
  <c r="BV38" i="5"/>
  <c r="BS38" i="5"/>
  <c r="BJ38" i="5"/>
  <c r="BG38" i="5"/>
  <c r="BD38" i="5"/>
  <c r="AZ38" i="5"/>
  <c r="AW38" i="5"/>
  <c r="AT38" i="5"/>
  <c r="AJ38" i="5"/>
  <c r="W38" i="5"/>
  <c r="Q38" i="5"/>
  <c r="N38" i="5"/>
  <c r="K38" i="5"/>
  <c r="H38" i="5"/>
  <c r="E38" i="5"/>
  <c r="B38" i="5"/>
  <c r="DC37" i="5"/>
  <c r="CZ37" i="5"/>
  <c r="CW37" i="5"/>
  <c r="CV37" i="5"/>
  <c r="CU37" i="5"/>
  <c r="CQ37" i="5"/>
  <c r="CN37" i="5"/>
  <c r="CK37" i="5"/>
  <c r="CH37" i="5"/>
  <c r="CE37" i="5"/>
  <c r="CB37" i="5"/>
  <c r="BY37" i="5"/>
  <c r="BV37" i="5"/>
  <c r="BS37" i="5"/>
  <c r="BJ37" i="5"/>
  <c r="BG37" i="5"/>
  <c r="BD37" i="5"/>
  <c r="AZ37" i="5"/>
  <c r="AW37" i="5"/>
  <c r="AT37" i="5"/>
  <c r="AJ37" i="5"/>
  <c r="W37" i="5"/>
  <c r="U37" i="5" s="1"/>
  <c r="Q37" i="5"/>
  <c r="N37" i="5"/>
  <c r="K37" i="5"/>
  <c r="H37" i="5"/>
  <c r="E37" i="5"/>
  <c r="B37" i="5"/>
  <c r="DC36" i="5"/>
  <c r="CZ36" i="5"/>
  <c r="CW36" i="5"/>
  <c r="CV36" i="5"/>
  <c r="CU36" i="5"/>
  <c r="CQ36" i="5"/>
  <c r="CN36" i="5"/>
  <c r="CK36" i="5"/>
  <c r="CH36" i="5"/>
  <c r="CE36" i="5"/>
  <c r="CB36" i="5"/>
  <c r="BY36" i="5"/>
  <c r="BV36" i="5"/>
  <c r="BS36" i="5"/>
  <c r="BJ36" i="5"/>
  <c r="BG36" i="5"/>
  <c r="BD36" i="5"/>
  <c r="AZ36" i="5"/>
  <c r="AW36" i="5"/>
  <c r="AT36" i="5"/>
  <c r="AJ36" i="5"/>
  <c r="V36" i="5" s="1"/>
  <c r="DH36" i="5" s="1"/>
  <c r="W36" i="5"/>
  <c r="Q36" i="5"/>
  <c r="N36" i="5"/>
  <c r="K36" i="5"/>
  <c r="H36" i="5"/>
  <c r="E36" i="5"/>
  <c r="B36" i="5"/>
  <c r="DC35" i="5"/>
  <c r="CZ35" i="5"/>
  <c r="CW35" i="5"/>
  <c r="CV35" i="5"/>
  <c r="CU35" i="5"/>
  <c r="CQ35" i="5"/>
  <c r="CN35" i="5"/>
  <c r="CK35" i="5"/>
  <c r="CH35" i="5"/>
  <c r="CE35" i="5"/>
  <c r="CB35" i="5"/>
  <c r="BY35" i="5"/>
  <c r="BV35" i="5"/>
  <c r="BS35" i="5"/>
  <c r="BJ35" i="5"/>
  <c r="BG35" i="5"/>
  <c r="BD35" i="5"/>
  <c r="AZ35" i="5"/>
  <c r="AW35" i="5"/>
  <c r="AT35" i="5"/>
  <c r="AJ35" i="5"/>
  <c r="W35" i="5"/>
  <c r="U35" i="5" s="1"/>
  <c r="DG35" i="5" s="1"/>
  <c r="Q35" i="5"/>
  <c r="N35" i="5"/>
  <c r="K35" i="5"/>
  <c r="H35" i="5"/>
  <c r="E35" i="5"/>
  <c r="B35" i="5"/>
  <c r="DC34" i="5"/>
  <c r="CZ34" i="5"/>
  <c r="CW34" i="5"/>
  <c r="CV34" i="5"/>
  <c r="CU34" i="5"/>
  <c r="CQ34" i="5"/>
  <c r="CN34" i="5"/>
  <c r="CK34" i="5"/>
  <c r="CH34" i="5"/>
  <c r="CE34" i="5"/>
  <c r="CB34" i="5"/>
  <c r="BY34" i="5"/>
  <c r="BV34" i="5"/>
  <c r="BS34" i="5"/>
  <c r="BJ34" i="5"/>
  <c r="BG34" i="5"/>
  <c r="BD34" i="5"/>
  <c r="AZ34" i="5"/>
  <c r="AW34" i="5"/>
  <c r="AT34" i="5"/>
  <c r="AJ34" i="5"/>
  <c r="W34" i="5"/>
  <c r="Q34" i="5"/>
  <c r="N34" i="5"/>
  <c r="K34" i="5"/>
  <c r="H34" i="5"/>
  <c r="E34" i="5"/>
  <c r="B34" i="5"/>
  <c r="DC33" i="5"/>
  <c r="CZ33" i="5"/>
  <c r="CW33" i="5"/>
  <c r="CV33" i="5"/>
  <c r="CU33" i="5"/>
  <c r="CQ33" i="5"/>
  <c r="CN33" i="5"/>
  <c r="CK33" i="5"/>
  <c r="CH33" i="5"/>
  <c r="CE33" i="5"/>
  <c r="CB33" i="5"/>
  <c r="BY33" i="5"/>
  <c r="BV33" i="5"/>
  <c r="BS33" i="5"/>
  <c r="BJ33" i="5"/>
  <c r="BG33" i="5"/>
  <c r="BD33" i="5"/>
  <c r="AZ33" i="5"/>
  <c r="AW33" i="5"/>
  <c r="AT33" i="5"/>
  <c r="AJ33" i="5"/>
  <c r="W33" i="5"/>
  <c r="Q33" i="5"/>
  <c r="N33" i="5"/>
  <c r="K33" i="5"/>
  <c r="H33" i="5"/>
  <c r="E33" i="5"/>
  <c r="B33" i="5"/>
  <c r="DC32" i="5"/>
  <c r="CZ32" i="5"/>
  <c r="CW32" i="5"/>
  <c r="CV32" i="5"/>
  <c r="CU32" i="5"/>
  <c r="CQ32" i="5"/>
  <c r="CN32" i="5"/>
  <c r="CK32" i="5"/>
  <c r="CH32" i="5"/>
  <c r="CE32" i="5"/>
  <c r="CB32" i="5"/>
  <c r="BY32" i="5"/>
  <c r="BV32" i="5"/>
  <c r="BS32" i="5"/>
  <c r="BJ32" i="5"/>
  <c r="BG32" i="5"/>
  <c r="BD32" i="5"/>
  <c r="AZ32" i="5"/>
  <c r="AW32" i="5"/>
  <c r="AT32" i="5"/>
  <c r="AJ32" i="5"/>
  <c r="W32" i="5"/>
  <c r="Q32" i="5"/>
  <c r="N32" i="5"/>
  <c r="K32" i="5"/>
  <c r="H32" i="5"/>
  <c r="E32" i="5"/>
  <c r="B32" i="5"/>
  <c r="DC31" i="5"/>
  <c r="CZ31" i="5"/>
  <c r="CW31" i="5"/>
  <c r="CV31" i="5"/>
  <c r="CU31" i="5"/>
  <c r="CQ31" i="5"/>
  <c r="CN31" i="5"/>
  <c r="CK31" i="5"/>
  <c r="CH31" i="5"/>
  <c r="CE31" i="5"/>
  <c r="CB31" i="5"/>
  <c r="BY31" i="5"/>
  <c r="BV31" i="5"/>
  <c r="BS31" i="5"/>
  <c r="BJ31" i="5"/>
  <c r="BG31" i="5"/>
  <c r="BD31" i="5"/>
  <c r="AZ31" i="5"/>
  <c r="AW31" i="5"/>
  <c r="AT31" i="5"/>
  <c r="AJ31" i="5"/>
  <c r="W31" i="5"/>
  <c r="Q31" i="5"/>
  <c r="N31" i="5"/>
  <c r="K31" i="5"/>
  <c r="H31" i="5"/>
  <c r="E31" i="5"/>
  <c r="B31" i="5"/>
  <c r="DC30" i="5"/>
  <c r="CZ30" i="5"/>
  <c r="CW30" i="5"/>
  <c r="CV30" i="5"/>
  <c r="CU30" i="5"/>
  <c r="CQ30" i="5"/>
  <c r="CN30" i="5"/>
  <c r="CK30" i="5"/>
  <c r="CH30" i="5"/>
  <c r="CE30" i="5"/>
  <c r="CB30" i="5"/>
  <c r="BY30" i="5"/>
  <c r="BV30" i="5"/>
  <c r="BS30" i="5"/>
  <c r="BJ30" i="5"/>
  <c r="BG30" i="5"/>
  <c r="BD30" i="5"/>
  <c r="AZ30" i="5"/>
  <c r="AW30" i="5"/>
  <c r="AT30" i="5"/>
  <c r="AJ30" i="5"/>
  <c r="W30" i="5"/>
  <c r="Q30" i="5"/>
  <c r="N30" i="5"/>
  <c r="K30" i="5"/>
  <c r="H30" i="5"/>
  <c r="E30" i="5"/>
  <c r="B30" i="5"/>
  <c r="DC29" i="5"/>
  <c r="CZ29" i="5"/>
  <c r="CW29" i="5"/>
  <c r="CV29" i="5"/>
  <c r="CU29" i="5"/>
  <c r="CQ29" i="5"/>
  <c r="CN29" i="5"/>
  <c r="CK29" i="5"/>
  <c r="CH29" i="5"/>
  <c r="CE29" i="5"/>
  <c r="CB29" i="5"/>
  <c r="BY29" i="5"/>
  <c r="BV29" i="5"/>
  <c r="BS29" i="5"/>
  <c r="BJ29" i="5"/>
  <c r="BG29" i="5"/>
  <c r="BD29" i="5"/>
  <c r="AZ29" i="5"/>
  <c r="AW29" i="5"/>
  <c r="AS29" i="5" s="1"/>
  <c r="AT29" i="5"/>
  <c r="AJ29" i="5"/>
  <c r="W29" i="5"/>
  <c r="Q29" i="5"/>
  <c r="N29" i="5"/>
  <c r="K29" i="5"/>
  <c r="H29" i="5"/>
  <c r="E29" i="5"/>
  <c r="B29" i="5"/>
  <c r="DC28" i="5"/>
  <c r="CZ28" i="5"/>
  <c r="CW28" i="5"/>
  <c r="CV28" i="5"/>
  <c r="CU28" i="5"/>
  <c r="CQ28" i="5"/>
  <c r="CN28" i="5"/>
  <c r="CK28" i="5"/>
  <c r="CH28" i="5"/>
  <c r="CE28" i="5"/>
  <c r="CB28" i="5"/>
  <c r="BY28" i="5"/>
  <c r="BV28" i="5"/>
  <c r="BS28" i="5"/>
  <c r="BJ28" i="5"/>
  <c r="BG28" i="5"/>
  <c r="BD28" i="5"/>
  <c r="AZ28" i="5"/>
  <c r="AW28" i="5"/>
  <c r="AT28" i="5"/>
  <c r="AJ28" i="5"/>
  <c r="W28" i="5"/>
  <c r="Q28" i="5"/>
  <c r="N28" i="5"/>
  <c r="K28" i="5"/>
  <c r="H28" i="5"/>
  <c r="E28" i="5"/>
  <c r="B28" i="5"/>
  <c r="DC27" i="5"/>
  <c r="CZ27" i="5"/>
  <c r="CW27" i="5"/>
  <c r="CV27" i="5"/>
  <c r="CU27" i="5"/>
  <c r="CQ27" i="5"/>
  <c r="CN27" i="5"/>
  <c r="CK27" i="5"/>
  <c r="CH27" i="5"/>
  <c r="CE27" i="5"/>
  <c r="CB27" i="5"/>
  <c r="BY27" i="5"/>
  <c r="BV27" i="5"/>
  <c r="BS27" i="5"/>
  <c r="BJ27" i="5"/>
  <c r="BG27" i="5"/>
  <c r="BD27" i="5"/>
  <c r="AZ27" i="5"/>
  <c r="AW27" i="5"/>
  <c r="AT27" i="5"/>
  <c r="AJ27" i="5"/>
  <c r="W27" i="5"/>
  <c r="U27" i="5" s="1"/>
  <c r="DG27" i="5" s="1"/>
  <c r="Q27" i="5"/>
  <c r="N27" i="5"/>
  <c r="K27" i="5"/>
  <c r="H27" i="5"/>
  <c r="E27" i="5"/>
  <c r="B27" i="5"/>
  <c r="DC26" i="5"/>
  <c r="CZ26" i="5"/>
  <c r="CW26" i="5"/>
  <c r="CV26" i="5"/>
  <c r="CU26" i="5"/>
  <c r="CQ26" i="5"/>
  <c r="CN26" i="5"/>
  <c r="CK26" i="5"/>
  <c r="CH26" i="5"/>
  <c r="CE26" i="5"/>
  <c r="CB26" i="5"/>
  <c r="BY26" i="5"/>
  <c r="BV26" i="5"/>
  <c r="BS26" i="5"/>
  <c r="BJ26" i="5"/>
  <c r="BG26" i="5"/>
  <c r="BD26" i="5"/>
  <c r="AZ26" i="5"/>
  <c r="AW26" i="5"/>
  <c r="AT26" i="5"/>
  <c r="AJ26" i="5"/>
  <c r="W26" i="5"/>
  <c r="U26" i="5" s="1"/>
  <c r="Q26" i="5"/>
  <c r="N26" i="5"/>
  <c r="K26" i="5"/>
  <c r="H26" i="5"/>
  <c r="G26" i="5"/>
  <c r="E26" i="5" s="1"/>
  <c r="B26" i="5"/>
  <c r="DC25" i="5"/>
  <c r="CZ25" i="5"/>
  <c r="CW25" i="5"/>
  <c r="CV25" i="5"/>
  <c r="CU25" i="5"/>
  <c r="CQ25" i="5"/>
  <c r="CN25" i="5"/>
  <c r="CK25" i="5"/>
  <c r="CH25" i="5"/>
  <c r="CE25" i="5"/>
  <c r="CB25" i="5"/>
  <c r="BY25" i="5"/>
  <c r="BV25" i="5"/>
  <c r="BS25" i="5"/>
  <c r="BJ25" i="5"/>
  <c r="BG25" i="5"/>
  <c r="BD25" i="5"/>
  <c r="AZ25" i="5"/>
  <c r="AW25" i="5"/>
  <c r="AT25" i="5"/>
  <c r="AJ25" i="5"/>
  <c r="W25" i="5"/>
  <c r="U25" i="5" s="1"/>
  <c r="Q25" i="5"/>
  <c r="N25" i="5"/>
  <c r="K25" i="5"/>
  <c r="H25" i="5"/>
  <c r="E25" i="5"/>
  <c r="B25" i="5"/>
  <c r="DC24" i="5"/>
  <c r="CZ24" i="5"/>
  <c r="CW24" i="5"/>
  <c r="CV24" i="5"/>
  <c r="CU24" i="5"/>
  <c r="CQ24" i="5"/>
  <c r="CN24" i="5"/>
  <c r="CK24" i="5"/>
  <c r="CH24" i="5"/>
  <c r="CE24" i="5"/>
  <c r="CB24" i="5"/>
  <c r="BY24" i="5"/>
  <c r="BV24" i="5"/>
  <c r="BS24" i="5"/>
  <c r="BJ24" i="5"/>
  <c r="BG24" i="5"/>
  <c r="BD24" i="5"/>
  <c r="AZ24" i="5"/>
  <c r="AW24" i="5"/>
  <c r="AT24" i="5"/>
  <c r="AJ24" i="5"/>
  <c r="V24" i="5" s="1"/>
  <c r="DH24" i="5" s="1"/>
  <c r="W24" i="5"/>
  <c r="Q24" i="5"/>
  <c r="N24" i="5"/>
  <c r="K24" i="5"/>
  <c r="H24" i="5"/>
  <c r="E24" i="5"/>
  <c r="B24" i="5"/>
  <c r="DC23" i="5"/>
  <c r="CZ23" i="5"/>
  <c r="CW23" i="5"/>
  <c r="CV23" i="5"/>
  <c r="CU23" i="5"/>
  <c r="CQ23" i="5"/>
  <c r="CO23" i="5"/>
  <c r="CO86" i="5" s="1"/>
  <c r="CN86" i="5" s="1"/>
  <c r="CK23" i="5"/>
  <c r="CI23" i="5"/>
  <c r="CE23" i="5"/>
  <c r="CB23" i="5"/>
  <c r="BY23" i="5"/>
  <c r="BV23" i="5"/>
  <c r="BS23" i="5"/>
  <c r="BN23" i="5"/>
  <c r="BN86" i="5" s="1"/>
  <c r="BJ23" i="5"/>
  <c r="BG23" i="5"/>
  <c r="BD23" i="5"/>
  <c r="AZ23" i="5"/>
  <c r="AW23" i="5"/>
  <c r="AT23" i="5"/>
  <c r="AJ23" i="5"/>
  <c r="V23" i="5" s="1"/>
  <c r="DH23" i="5" s="1"/>
  <c r="W23" i="5"/>
  <c r="R23" i="5"/>
  <c r="R86" i="5" s="1"/>
  <c r="Q86" i="5" s="1"/>
  <c r="N23" i="5"/>
  <c r="K23" i="5"/>
  <c r="H23" i="5"/>
  <c r="E23" i="5"/>
  <c r="B23" i="5"/>
  <c r="DC22" i="5"/>
  <c r="CZ22" i="5"/>
  <c r="CW22" i="5"/>
  <c r="CV22" i="5"/>
  <c r="CU22" i="5"/>
  <c r="CQ22" i="5"/>
  <c r="CN22" i="5"/>
  <c r="CK22" i="5"/>
  <c r="CH22" i="5"/>
  <c r="CE22" i="5"/>
  <c r="CB22" i="5"/>
  <c r="BY22" i="5"/>
  <c r="BV22" i="5"/>
  <c r="BS22" i="5"/>
  <c r="BJ22" i="5"/>
  <c r="BG22" i="5"/>
  <c r="BD22" i="5"/>
  <c r="AZ22" i="5"/>
  <c r="AW22" i="5"/>
  <c r="AT22" i="5"/>
  <c r="AJ22" i="5"/>
  <c r="W22" i="5"/>
  <c r="Q22" i="5"/>
  <c r="N22" i="5"/>
  <c r="K22" i="5"/>
  <c r="H22" i="5"/>
  <c r="E22" i="5"/>
  <c r="B22" i="5"/>
  <c r="DC21" i="5"/>
  <c r="CZ21" i="5"/>
  <c r="CW21" i="5"/>
  <c r="CV21" i="5"/>
  <c r="CU21" i="5"/>
  <c r="CQ21" i="5"/>
  <c r="CN21" i="5"/>
  <c r="CK21" i="5"/>
  <c r="CH21" i="5"/>
  <c r="CE21" i="5"/>
  <c r="CB21" i="5"/>
  <c r="BY21" i="5"/>
  <c r="BV21" i="5"/>
  <c r="BS21" i="5"/>
  <c r="BJ21" i="5"/>
  <c r="BG21" i="5"/>
  <c r="BD21" i="5"/>
  <c r="AZ21" i="5"/>
  <c r="AW21" i="5"/>
  <c r="AT21" i="5"/>
  <c r="AJ21" i="5"/>
  <c r="W21" i="5"/>
  <c r="Q21" i="5"/>
  <c r="N21" i="5"/>
  <c r="K21" i="5"/>
  <c r="H21" i="5"/>
  <c r="E21" i="5"/>
  <c r="B21" i="5"/>
  <c r="DC20" i="5"/>
  <c r="CZ20" i="5"/>
  <c r="CW20" i="5"/>
  <c r="CV20" i="5"/>
  <c r="CU20" i="5"/>
  <c r="CQ20" i="5"/>
  <c r="CN20" i="5"/>
  <c r="CK20" i="5"/>
  <c r="CH20" i="5"/>
  <c r="CE20" i="5"/>
  <c r="CB20" i="5"/>
  <c r="BY20" i="5"/>
  <c r="BV20" i="5"/>
  <c r="BS20" i="5"/>
  <c r="BJ20" i="5"/>
  <c r="BG20" i="5"/>
  <c r="BD20" i="5"/>
  <c r="AZ20" i="5"/>
  <c r="AW20" i="5"/>
  <c r="AT20" i="5"/>
  <c r="AJ20" i="5"/>
  <c r="V20" i="5" s="1"/>
  <c r="DH20" i="5" s="1"/>
  <c r="W20" i="5"/>
  <c r="Q20" i="5"/>
  <c r="N20" i="5"/>
  <c r="K20" i="5"/>
  <c r="H20" i="5"/>
  <c r="E20" i="5"/>
  <c r="B20" i="5"/>
  <c r="DC19" i="5"/>
  <c r="CZ19" i="5"/>
  <c r="CW19" i="5"/>
  <c r="CV19" i="5"/>
  <c r="CU19" i="5"/>
  <c r="CQ19" i="5"/>
  <c r="CN19" i="5"/>
  <c r="CK19" i="5"/>
  <c r="CH19" i="5"/>
  <c r="CE19" i="5"/>
  <c r="CB19" i="5"/>
  <c r="BY19" i="5"/>
  <c r="BV19" i="5"/>
  <c r="BS19" i="5"/>
  <c r="BJ19" i="5"/>
  <c r="BG19" i="5"/>
  <c r="BD19" i="5"/>
  <c r="AZ19" i="5"/>
  <c r="AW19" i="5"/>
  <c r="AT19" i="5"/>
  <c r="AJ19" i="5"/>
  <c r="V19" i="5" s="1"/>
  <c r="DH19" i="5" s="1"/>
  <c r="W19" i="5"/>
  <c r="Q19" i="5"/>
  <c r="N19" i="5"/>
  <c r="K19" i="5"/>
  <c r="H19" i="5"/>
  <c r="E19" i="5"/>
  <c r="B19" i="5"/>
  <c r="DC18" i="5"/>
  <c r="CZ18" i="5"/>
  <c r="CW18" i="5"/>
  <c r="CV18" i="5"/>
  <c r="CU18" i="5"/>
  <c r="CQ18" i="5"/>
  <c r="CN18" i="5"/>
  <c r="CK18" i="5"/>
  <c r="CH18" i="5"/>
  <c r="CE18" i="5"/>
  <c r="CB18" i="5"/>
  <c r="BY18" i="5"/>
  <c r="BV18" i="5"/>
  <c r="BS18" i="5"/>
  <c r="BJ18" i="5"/>
  <c r="BG18" i="5"/>
  <c r="BD18" i="5"/>
  <c r="AZ18" i="5"/>
  <c r="AW18" i="5"/>
  <c r="AT18" i="5"/>
  <c r="AJ18" i="5"/>
  <c r="W18" i="5"/>
  <c r="Q18" i="5"/>
  <c r="N18" i="5"/>
  <c r="K18" i="5"/>
  <c r="H18" i="5"/>
  <c r="E18" i="5"/>
  <c r="B18" i="5"/>
  <c r="DC17" i="5"/>
  <c r="CZ17" i="5"/>
  <c r="CW17" i="5"/>
  <c r="CV17" i="5"/>
  <c r="CU17" i="5"/>
  <c r="CQ17" i="5"/>
  <c r="CN17" i="5"/>
  <c r="CK17" i="5"/>
  <c r="CH17" i="5"/>
  <c r="CE17" i="5"/>
  <c r="CB17" i="5"/>
  <c r="BY17" i="5"/>
  <c r="BV17" i="5"/>
  <c r="BS17" i="5"/>
  <c r="BJ17" i="5"/>
  <c r="BG17" i="5"/>
  <c r="BD17" i="5"/>
  <c r="AZ17" i="5"/>
  <c r="AW17" i="5"/>
  <c r="AT17" i="5"/>
  <c r="AJ17" i="5"/>
  <c r="V17" i="5" s="1"/>
  <c r="DH17" i="5" s="1"/>
  <c r="W17" i="5"/>
  <c r="Q17" i="5"/>
  <c r="N17" i="5"/>
  <c r="K17" i="5"/>
  <c r="H17" i="5"/>
  <c r="E17" i="5"/>
  <c r="B17" i="5"/>
  <c r="DC16" i="5"/>
  <c r="CZ16" i="5"/>
  <c r="CW16" i="5"/>
  <c r="CV16" i="5"/>
  <c r="CU16" i="5"/>
  <c r="CQ16" i="5"/>
  <c r="CN16" i="5"/>
  <c r="CK16" i="5"/>
  <c r="CH16" i="5"/>
  <c r="CE16" i="5"/>
  <c r="CB16" i="5"/>
  <c r="BY16" i="5"/>
  <c r="BV16" i="5"/>
  <c r="BS16" i="5"/>
  <c r="BJ16" i="5"/>
  <c r="BG16" i="5"/>
  <c r="BD16" i="5"/>
  <c r="AZ16" i="5"/>
  <c r="AW16" i="5"/>
  <c r="AT16" i="5"/>
  <c r="AJ16" i="5"/>
  <c r="W16" i="5"/>
  <c r="Q16" i="5"/>
  <c r="N16" i="5"/>
  <c r="K16" i="5"/>
  <c r="H16" i="5"/>
  <c r="E16" i="5"/>
  <c r="B16" i="5"/>
  <c r="DC15" i="5"/>
  <c r="CZ15" i="5"/>
  <c r="CW15" i="5"/>
  <c r="CV15" i="5"/>
  <c r="CU15" i="5"/>
  <c r="CQ15" i="5"/>
  <c r="CN15" i="5"/>
  <c r="CK15" i="5"/>
  <c r="CH15" i="5"/>
  <c r="CE15" i="5"/>
  <c r="CB15" i="5"/>
  <c r="BY15" i="5"/>
  <c r="BV15" i="5"/>
  <c r="BS15" i="5"/>
  <c r="BJ15" i="5"/>
  <c r="BG15" i="5"/>
  <c r="BD15" i="5"/>
  <c r="AZ15" i="5"/>
  <c r="AW15" i="5"/>
  <c r="AT15" i="5"/>
  <c r="AJ15" i="5"/>
  <c r="W15" i="5"/>
  <c r="Q15" i="5"/>
  <c r="N15" i="5"/>
  <c r="K15" i="5"/>
  <c r="H15" i="5"/>
  <c r="E15" i="5"/>
  <c r="B15" i="5"/>
  <c r="DC14" i="5"/>
  <c r="CZ14" i="5"/>
  <c r="CW14" i="5"/>
  <c r="CV14" i="5"/>
  <c r="CU14" i="5"/>
  <c r="CQ14" i="5"/>
  <c r="CN14" i="5"/>
  <c r="CK14" i="5"/>
  <c r="CH14" i="5"/>
  <c r="CE14" i="5"/>
  <c r="CB14" i="5"/>
  <c r="BY14" i="5"/>
  <c r="BV14" i="5"/>
  <c r="BS14" i="5"/>
  <c r="BJ14" i="5"/>
  <c r="BG14" i="5"/>
  <c r="BD14" i="5"/>
  <c r="AZ14" i="5"/>
  <c r="AW14" i="5"/>
  <c r="AT14" i="5"/>
  <c r="AJ14" i="5"/>
  <c r="W14" i="5"/>
  <c r="Q14" i="5"/>
  <c r="N14" i="5"/>
  <c r="K14" i="5"/>
  <c r="H14" i="5"/>
  <c r="E14" i="5"/>
  <c r="B14" i="5"/>
  <c r="DC13" i="5"/>
  <c r="CZ13" i="5"/>
  <c r="CW13" i="5"/>
  <c r="CV13" i="5"/>
  <c r="CU13" i="5"/>
  <c r="CQ13" i="5"/>
  <c r="CN13" i="5"/>
  <c r="CK13" i="5"/>
  <c r="CH13" i="5"/>
  <c r="CE13" i="5"/>
  <c r="CB13" i="5"/>
  <c r="BY13" i="5"/>
  <c r="BV13" i="5"/>
  <c r="BS13" i="5"/>
  <c r="BJ13" i="5"/>
  <c r="BG13" i="5"/>
  <c r="BD13" i="5"/>
  <c r="AZ13" i="5"/>
  <c r="AW13" i="5"/>
  <c r="AT13" i="5"/>
  <c r="AJ13" i="5"/>
  <c r="W13" i="5"/>
  <c r="Q13" i="5"/>
  <c r="N13" i="5"/>
  <c r="K13" i="5"/>
  <c r="H13" i="5"/>
  <c r="E13" i="5"/>
  <c r="B13" i="5"/>
  <c r="DC12" i="5"/>
  <c r="CZ12" i="5"/>
  <c r="CW12" i="5"/>
  <c r="CV12" i="5"/>
  <c r="CU12" i="5"/>
  <c r="CQ12" i="5"/>
  <c r="CN12" i="5"/>
  <c r="CK12" i="5"/>
  <c r="CH12" i="5"/>
  <c r="CE12" i="5"/>
  <c r="CB12" i="5"/>
  <c r="BY12" i="5"/>
  <c r="BV12" i="5"/>
  <c r="BS12" i="5"/>
  <c r="BJ12" i="5"/>
  <c r="BG12" i="5"/>
  <c r="BD12" i="5"/>
  <c r="AZ12" i="5"/>
  <c r="AW12" i="5"/>
  <c r="AT12" i="5"/>
  <c r="AJ12" i="5"/>
  <c r="W12" i="5"/>
  <c r="Q12" i="5"/>
  <c r="N12" i="5"/>
  <c r="K12" i="5"/>
  <c r="H12" i="5"/>
  <c r="E12" i="5"/>
  <c r="B12" i="5"/>
  <c r="DC11" i="5"/>
  <c r="CZ11" i="5"/>
  <c r="CW11" i="5"/>
  <c r="CV11" i="5"/>
  <c r="CU11" i="5"/>
  <c r="U11" i="5" s="1"/>
  <c r="CQ11" i="5"/>
  <c r="CN11" i="5"/>
  <c r="CK11" i="5"/>
  <c r="CH11" i="5"/>
  <c r="CE11" i="5"/>
  <c r="CB11" i="5"/>
  <c r="BY11" i="5"/>
  <c r="BV11" i="5"/>
  <c r="BS11" i="5"/>
  <c r="BJ11" i="5"/>
  <c r="BG11" i="5"/>
  <c r="BD11" i="5"/>
  <c r="AZ11" i="5"/>
  <c r="AW11" i="5"/>
  <c r="AT11" i="5"/>
  <c r="AJ11" i="5"/>
  <c r="W11" i="5"/>
  <c r="Q11" i="5"/>
  <c r="N11" i="5"/>
  <c r="K11" i="5"/>
  <c r="H11" i="5"/>
  <c r="G11" i="5"/>
  <c r="E11" i="5" s="1"/>
  <c r="B11" i="5"/>
  <c r="DC10" i="5"/>
  <c r="CZ10" i="5"/>
  <c r="CW10" i="5"/>
  <c r="CV10" i="5"/>
  <c r="CU10" i="5"/>
  <c r="CQ10" i="5"/>
  <c r="CN10" i="5"/>
  <c r="CK10" i="5"/>
  <c r="CH10" i="5"/>
  <c r="CE10" i="5"/>
  <c r="CB10" i="5"/>
  <c r="BY10" i="5"/>
  <c r="BV10" i="5"/>
  <c r="BS10" i="5"/>
  <c r="BJ10" i="5"/>
  <c r="BG10" i="5"/>
  <c r="BD10" i="5"/>
  <c r="AZ10" i="5"/>
  <c r="AW10" i="5"/>
  <c r="AT10" i="5"/>
  <c r="AJ10" i="5"/>
  <c r="W10" i="5"/>
  <c r="U10" i="5" s="1"/>
  <c r="DG10" i="5" s="1"/>
  <c r="Q10" i="5"/>
  <c r="N10" i="5"/>
  <c r="K10" i="5"/>
  <c r="H10" i="5"/>
  <c r="E10" i="5"/>
  <c r="B10" i="5"/>
  <c r="DC9" i="5"/>
  <c r="CZ9" i="5"/>
  <c r="CW9" i="5"/>
  <c r="CV9" i="5"/>
  <c r="CU9" i="5"/>
  <c r="CQ9" i="5"/>
  <c r="CN9" i="5"/>
  <c r="CK9" i="5"/>
  <c r="CH9" i="5"/>
  <c r="CE9" i="5"/>
  <c r="CB9" i="5"/>
  <c r="BY9" i="5"/>
  <c r="BV9" i="5"/>
  <c r="BS9" i="5"/>
  <c r="BJ9" i="5"/>
  <c r="BG9" i="5"/>
  <c r="BD9" i="5"/>
  <c r="AZ9" i="5"/>
  <c r="AW9" i="5"/>
  <c r="AT9" i="5"/>
  <c r="AJ9" i="5"/>
  <c r="W9" i="5"/>
  <c r="Q9" i="5"/>
  <c r="N9" i="5"/>
  <c r="K9" i="5"/>
  <c r="H9" i="5"/>
  <c r="E9" i="5"/>
  <c r="B9" i="5"/>
  <c r="DC8" i="5"/>
  <c r="CZ8" i="5"/>
  <c r="CW8" i="5"/>
  <c r="CV8" i="5"/>
  <c r="CU8" i="5"/>
  <c r="CQ8" i="5"/>
  <c r="CN8" i="5"/>
  <c r="CK8" i="5"/>
  <c r="CH8" i="5"/>
  <c r="CE8" i="5"/>
  <c r="CB8" i="5"/>
  <c r="BY8" i="5"/>
  <c r="BV8" i="5"/>
  <c r="BS8" i="5"/>
  <c r="BM8" i="5" s="1"/>
  <c r="BJ8" i="5"/>
  <c r="BG8" i="5"/>
  <c r="BD8" i="5"/>
  <c r="AZ8" i="5"/>
  <c r="AW8" i="5"/>
  <c r="AT8" i="5"/>
  <c r="AJ8" i="5"/>
  <c r="W8" i="5"/>
  <c r="U8" i="5" s="1"/>
  <c r="DG8" i="5" s="1"/>
  <c r="Q8" i="5"/>
  <c r="N8" i="5"/>
  <c r="K8" i="5"/>
  <c r="H8" i="5"/>
  <c r="E8" i="5"/>
  <c r="B8" i="5"/>
  <c r="DC7" i="5"/>
  <c r="CZ7" i="5"/>
  <c r="CW7" i="5"/>
  <c r="CV7" i="5"/>
  <c r="CU7" i="5"/>
  <c r="CQ7" i="5"/>
  <c r="CN7" i="5"/>
  <c r="CK7" i="5"/>
  <c r="CH7" i="5"/>
  <c r="CE7" i="5"/>
  <c r="CB7" i="5"/>
  <c r="BY7" i="5"/>
  <c r="BV7" i="5"/>
  <c r="BS7" i="5"/>
  <c r="BJ7" i="5"/>
  <c r="BG7" i="5"/>
  <c r="BD7" i="5"/>
  <c r="AZ7" i="5"/>
  <c r="AW7" i="5"/>
  <c r="AT7" i="5"/>
  <c r="AJ7" i="5"/>
  <c r="W7" i="5"/>
  <c r="Q7" i="5"/>
  <c r="N7" i="5"/>
  <c r="K7" i="5"/>
  <c r="H7" i="5"/>
  <c r="E7" i="5"/>
  <c r="B7" i="5"/>
  <c r="V7" i="5" l="1"/>
  <c r="DH7" i="5" s="1"/>
  <c r="U13" i="5"/>
  <c r="CT28" i="5"/>
  <c r="U50" i="5"/>
  <c r="BM53" i="5"/>
  <c r="U54" i="5"/>
  <c r="U60" i="5"/>
  <c r="U61" i="5"/>
  <c r="U62" i="5"/>
  <c r="BD86" i="5"/>
  <c r="AZ86" i="5"/>
  <c r="AS11" i="5"/>
  <c r="AS13" i="5"/>
  <c r="AS14" i="5"/>
  <c r="AS15" i="5"/>
  <c r="AS21" i="5"/>
  <c r="AS22" i="5"/>
  <c r="V39" i="5"/>
  <c r="DH39" i="5" s="1"/>
  <c r="BM41" i="5"/>
  <c r="BM42" i="5"/>
  <c r="AS27" i="5"/>
  <c r="AS37" i="5"/>
  <c r="AS60" i="5"/>
  <c r="CT61" i="5"/>
  <c r="AS9" i="5"/>
  <c r="V11" i="5"/>
  <c r="DH11" i="5" s="1"/>
  <c r="U15" i="5"/>
  <c r="DG15" i="5" s="1"/>
  <c r="U21" i="5"/>
  <c r="BM21" i="5"/>
  <c r="U22" i="5"/>
  <c r="BM38" i="5"/>
  <c r="U39" i="5"/>
  <c r="DG39" i="5" s="1"/>
  <c r="U44" i="5"/>
  <c r="DG44" i="5" s="1"/>
  <c r="BM64" i="5"/>
  <c r="U68" i="5"/>
  <c r="DG68" i="5" s="1"/>
  <c r="BM68" i="5"/>
  <c r="U69" i="5"/>
  <c r="CB86" i="5"/>
  <c r="CZ86" i="5"/>
  <c r="CK86" i="5"/>
  <c r="V13" i="5"/>
  <c r="DH13" i="5" s="1"/>
  <c r="BM14" i="5"/>
  <c r="CT24" i="5"/>
  <c r="CT78" i="5"/>
  <c r="BM79" i="5"/>
  <c r="CT79" i="5"/>
  <c r="BS86" i="5"/>
  <c r="AS19" i="5"/>
  <c r="AS25" i="5"/>
  <c r="V25" i="5"/>
  <c r="DH25" i="5" s="1"/>
  <c r="AS26" i="5"/>
  <c r="V28" i="5"/>
  <c r="DH28" i="5" s="1"/>
  <c r="V30" i="5"/>
  <c r="DH30" i="5" s="1"/>
  <c r="V32" i="5"/>
  <c r="DH32" i="5" s="1"/>
  <c r="CT34" i="5"/>
  <c r="V35" i="5"/>
  <c r="DH35" i="5" s="1"/>
  <c r="AJ43" i="5"/>
  <c r="V43" i="5" s="1"/>
  <c r="DH43" i="5" s="1"/>
  <c r="AS46" i="5"/>
  <c r="AS50" i="5"/>
  <c r="AS54" i="5"/>
  <c r="AS55" i="5"/>
  <c r="AS62" i="5"/>
  <c r="AS79" i="5"/>
  <c r="AS82" i="5"/>
  <c r="AS83" i="5"/>
  <c r="BY86" i="5"/>
  <c r="BM10" i="5"/>
  <c r="AS7" i="5"/>
  <c r="V9" i="5"/>
  <c r="DH9" i="5" s="1"/>
  <c r="CT14" i="5"/>
  <c r="V15" i="5"/>
  <c r="DH15" i="5" s="1"/>
  <c r="V16" i="5"/>
  <c r="DH16" i="5" s="1"/>
  <c r="U17" i="5"/>
  <c r="U18" i="5"/>
  <c r="U19" i="5"/>
  <c r="AS23" i="5"/>
  <c r="V26" i="5"/>
  <c r="DH26" i="5" s="1"/>
  <c r="BM27" i="5"/>
  <c r="AS31" i="5"/>
  <c r="AS33" i="5"/>
  <c r="BM35" i="5"/>
  <c r="AS40" i="5"/>
  <c r="T49" i="5"/>
  <c r="CT50" i="5"/>
  <c r="AS52" i="5"/>
  <c r="V52" i="5"/>
  <c r="DH52" i="5" s="1"/>
  <c r="V54" i="5"/>
  <c r="DH54" i="5" s="1"/>
  <c r="U55" i="5"/>
  <c r="DG55" i="5" s="1"/>
  <c r="V56" i="5"/>
  <c r="DH56" i="5" s="1"/>
  <c r="CT56" i="5"/>
  <c r="CT59" i="5"/>
  <c r="V61" i="5"/>
  <c r="DH61" i="5" s="1"/>
  <c r="AS64" i="5"/>
  <c r="K65" i="5"/>
  <c r="Q65" i="5"/>
  <c r="AJ65" i="5"/>
  <c r="V65" i="5" s="1"/>
  <c r="DH65" i="5" s="1"/>
  <c r="U66" i="5"/>
  <c r="CT74" i="5"/>
  <c r="BM77" i="5"/>
  <c r="CT77" i="5"/>
  <c r="U78" i="5"/>
  <c r="DG78" i="5" s="1"/>
  <c r="AS80" i="5"/>
  <c r="CT80" i="5"/>
  <c r="AS81" i="5"/>
  <c r="V83" i="5"/>
  <c r="DH83" i="5" s="1"/>
  <c r="U71" i="5"/>
  <c r="V76" i="5"/>
  <c r="DH76" i="5" s="1"/>
  <c r="AS77" i="5"/>
  <c r="CT8" i="5"/>
  <c r="CT9" i="5"/>
  <c r="AS10" i="5"/>
  <c r="V12" i="5"/>
  <c r="DH12" i="5" s="1"/>
  <c r="CT12" i="5"/>
  <c r="AS17" i="5"/>
  <c r="AS18" i="5"/>
  <c r="BM18" i="5"/>
  <c r="V21" i="5"/>
  <c r="DH21" i="5" s="1"/>
  <c r="CT26" i="5"/>
  <c r="U29" i="5"/>
  <c r="DG29" i="5" s="1"/>
  <c r="BM29" i="5"/>
  <c r="U31" i="5"/>
  <c r="DG31" i="5" s="1"/>
  <c r="BM31" i="5"/>
  <c r="U33" i="5"/>
  <c r="DG33" i="5" s="1"/>
  <c r="BM33" i="5"/>
  <c r="U34" i="5"/>
  <c r="T34" i="5" s="1"/>
  <c r="DF34" i="5" s="1"/>
  <c r="AS35" i="5"/>
  <c r="AS38" i="5"/>
  <c r="V41" i="5"/>
  <c r="DH41" i="5" s="1"/>
  <c r="V46" i="5"/>
  <c r="DH46" i="5" s="1"/>
  <c r="CT47" i="5"/>
  <c r="U48" i="5"/>
  <c r="DG48" i="5" s="1"/>
  <c r="V50" i="5"/>
  <c r="DH50" i="5" s="1"/>
  <c r="V51" i="5"/>
  <c r="DH51" i="5" s="1"/>
  <c r="U53" i="5"/>
  <c r="CT53" i="5"/>
  <c r="AS57" i="5"/>
  <c r="E58" i="5"/>
  <c r="BM60" i="5"/>
  <c r="U63" i="5"/>
  <c r="CT64" i="5"/>
  <c r="N65" i="5"/>
  <c r="V70" i="5"/>
  <c r="DH70" i="5" s="1"/>
  <c r="CT70" i="5"/>
  <c r="CT75" i="5"/>
  <c r="CT19" i="5"/>
  <c r="T25" i="5"/>
  <c r="V34" i="5"/>
  <c r="DH34" i="5" s="1"/>
  <c r="V37" i="5"/>
  <c r="DH37" i="5" s="1"/>
  <c r="U38" i="5"/>
  <c r="CT38" i="5"/>
  <c r="BM40" i="5"/>
  <c r="AS41" i="5"/>
  <c r="BM45" i="5"/>
  <c r="U51" i="5"/>
  <c r="BM54" i="5"/>
  <c r="V64" i="5"/>
  <c r="DH64" i="5" s="1"/>
  <c r="U65" i="5"/>
  <c r="V69" i="5"/>
  <c r="DH69" i="5" s="1"/>
  <c r="BM9" i="5"/>
  <c r="BM12" i="5"/>
  <c r="CT13" i="5"/>
  <c r="CT16" i="5"/>
  <c r="T17" i="5"/>
  <c r="BM17" i="5"/>
  <c r="T19" i="5"/>
  <c r="T11" i="5"/>
  <c r="DF11" i="5" s="1"/>
  <c r="U9" i="5"/>
  <c r="AS8" i="5"/>
  <c r="CT15" i="5"/>
  <c r="DG71" i="5"/>
  <c r="U7" i="5"/>
  <c r="BM7" i="5"/>
  <c r="CT7" i="5"/>
  <c r="BM11" i="5"/>
  <c r="U12" i="5"/>
  <c r="T13" i="5"/>
  <c r="DF13" i="5" s="1"/>
  <c r="V14" i="5"/>
  <c r="DH14" i="5" s="1"/>
  <c r="T15" i="5"/>
  <c r="DF15" i="5" s="1"/>
  <c r="BM15" i="5"/>
  <c r="CT20" i="5"/>
  <c r="CT10" i="5"/>
  <c r="CT11" i="5"/>
  <c r="BM13" i="5"/>
  <c r="U14" i="5"/>
  <c r="V18" i="5"/>
  <c r="DH18" i="5" s="1"/>
  <c r="CT18" i="5"/>
  <c r="BM20" i="5"/>
  <c r="CT21" i="5"/>
  <c r="U24" i="5"/>
  <c r="T24" i="5" s="1"/>
  <c r="DF24" i="5" s="1"/>
  <c r="V27" i="5"/>
  <c r="DH27" i="5" s="1"/>
  <c r="CT27" i="5"/>
  <c r="AS28" i="5"/>
  <c r="U30" i="5"/>
  <c r="CT30" i="5"/>
  <c r="U32" i="5"/>
  <c r="CT32" i="5"/>
  <c r="BM37" i="5"/>
  <c r="CT41" i="5"/>
  <c r="AS45" i="5"/>
  <c r="CT46" i="5"/>
  <c r="BM51" i="5"/>
  <c r="AS53" i="5"/>
  <c r="CT54" i="5"/>
  <c r="U56" i="5"/>
  <c r="U57" i="5"/>
  <c r="AS58" i="5"/>
  <c r="V60" i="5"/>
  <c r="DH60" i="5" s="1"/>
  <c r="CT60" i="5"/>
  <c r="U64" i="5"/>
  <c r="DG64" i="5" s="1"/>
  <c r="CT65" i="5"/>
  <c r="U67" i="5"/>
  <c r="BM67" i="5"/>
  <c r="CT68" i="5"/>
  <c r="V71" i="5"/>
  <c r="DH71" i="5" s="1"/>
  <c r="BM71" i="5"/>
  <c r="DF75" i="5"/>
  <c r="CT76" i="5"/>
  <c r="AS78" i="5"/>
  <c r="U81" i="5"/>
  <c r="CT81" i="5"/>
  <c r="V82" i="5"/>
  <c r="DH82" i="5" s="1"/>
  <c r="BM82" i="5"/>
  <c r="AT86" i="5"/>
  <c r="AS86" i="5" s="1"/>
  <c r="CQ86" i="5"/>
  <c r="T37" i="5"/>
  <c r="AS16" i="5"/>
  <c r="BM16" i="5"/>
  <c r="CT17" i="5"/>
  <c r="BM19" i="5"/>
  <c r="U20" i="5"/>
  <c r="T20" i="5" s="1"/>
  <c r="DF20" i="5" s="1"/>
  <c r="V22" i="5"/>
  <c r="DH22" i="5" s="1"/>
  <c r="CT22" i="5"/>
  <c r="BM23" i="5"/>
  <c r="AS24" i="5"/>
  <c r="BM24" i="5"/>
  <c r="CT25" i="5"/>
  <c r="U28" i="5"/>
  <c r="V29" i="5"/>
  <c r="DH29" i="5" s="1"/>
  <c r="CT29" i="5"/>
  <c r="AS30" i="5"/>
  <c r="V31" i="5"/>
  <c r="DH31" i="5" s="1"/>
  <c r="CT31" i="5"/>
  <c r="AS32" i="5"/>
  <c r="V33" i="5"/>
  <c r="DH33" i="5" s="1"/>
  <c r="CT33" i="5"/>
  <c r="AS34" i="5"/>
  <c r="V38" i="5"/>
  <c r="DH38" i="5" s="1"/>
  <c r="AS39" i="5"/>
  <c r="U42" i="5"/>
  <c r="T42" i="5" s="1"/>
  <c r="DF42" i="5" s="1"/>
  <c r="CT42" i="5"/>
  <c r="AS44" i="5"/>
  <c r="U47" i="5"/>
  <c r="CT52" i="5"/>
  <c r="V53" i="5"/>
  <c r="DH53" i="5" s="1"/>
  <c r="BM57" i="5"/>
  <c r="U59" i="5"/>
  <c r="T59" i="5" s="1"/>
  <c r="BM59" i="5"/>
  <c r="CT63" i="5"/>
  <c r="AS66" i="5"/>
  <c r="AS67" i="5"/>
  <c r="T68" i="5"/>
  <c r="DF68" i="5" s="1"/>
  <c r="CT69" i="5"/>
  <c r="AS70" i="5"/>
  <c r="CT72" i="5"/>
  <c r="CT73" i="5"/>
  <c r="AS74" i="5"/>
  <c r="BM75" i="5"/>
  <c r="BM80" i="5"/>
  <c r="CT83" i="5"/>
  <c r="X86" i="5"/>
  <c r="BJ86" i="5"/>
  <c r="BV86" i="5"/>
  <c r="CV86" i="5"/>
  <c r="BM22" i="5"/>
  <c r="CT23" i="5"/>
  <c r="BM25" i="5"/>
  <c r="CT35" i="5"/>
  <c r="AS36" i="5"/>
  <c r="CT37" i="5"/>
  <c r="V42" i="5"/>
  <c r="DH42" i="5" s="1"/>
  <c r="CT45" i="5"/>
  <c r="V47" i="5"/>
  <c r="DH47" i="5" s="1"/>
  <c r="AS48" i="5"/>
  <c r="V55" i="5"/>
  <c r="DH55" i="5" s="1"/>
  <c r="BM55" i="5"/>
  <c r="CT57" i="5"/>
  <c r="T60" i="5"/>
  <c r="DF60" i="5" s="1"/>
  <c r="BM63" i="5"/>
  <c r="BM66" i="5"/>
  <c r="CT67" i="5"/>
  <c r="CT71" i="5"/>
  <c r="V73" i="5"/>
  <c r="DH73" i="5" s="1"/>
  <c r="BM73" i="5"/>
  <c r="BM76" i="5"/>
  <c r="U77" i="5"/>
  <c r="DG77" i="5" s="1"/>
  <c r="U79" i="5"/>
  <c r="DG79" i="5" s="1"/>
  <c r="CT82" i="5"/>
  <c r="DG24" i="5"/>
  <c r="DG47" i="5"/>
  <c r="DG61" i="5"/>
  <c r="DG12" i="5"/>
  <c r="T12" i="5"/>
  <c r="DF12" i="5" s="1"/>
  <c r="T29" i="5"/>
  <c r="DF29" i="5" s="1"/>
  <c r="T33" i="5"/>
  <c r="DF33" i="5" s="1"/>
  <c r="T35" i="5"/>
  <c r="DF35" i="5" s="1"/>
  <c r="DG42" i="5"/>
  <c r="CI86" i="5"/>
  <c r="CH86" i="5" s="1"/>
  <c r="CH23" i="5"/>
  <c r="U23" i="5"/>
  <c r="DG9" i="5"/>
  <c r="T9" i="5"/>
  <c r="DF9" i="5" s="1"/>
  <c r="DG17" i="5"/>
  <c r="DG60" i="5"/>
  <c r="DG66" i="5"/>
  <c r="DG7" i="5"/>
  <c r="T7" i="5"/>
  <c r="DF7" i="5" s="1"/>
  <c r="DG18" i="5"/>
  <c r="V8" i="5"/>
  <c r="DH8" i="5" s="1"/>
  <c r="V10" i="5"/>
  <c r="DG11" i="5"/>
  <c r="DG14" i="5"/>
  <c r="DF17" i="5"/>
  <c r="DG19" i="5"/>
  <c r="DG22" i="5"/>
  <c r="DG25" i="5"/>
  <c r="AS12" i="5"/>
  <c r="DG13" i="5"/>
  <c r="U16" i="5"/>
  <c r="DF19" i="5"/>
  <c r="AS20" i="5"/>
  <c r="DG21" i="5"/>
  <c r="DF25" i="5"/>
  <c r="DG26" i="5"/>
  <c r="T26" i="5"/>
  <c r="DF26" i="5" s="1"/>
  <c r="BM26" i="5"/>
  <c r="DG28" i="5"/>
  <c r="T28" i="5"/>
  <c r="DF28" i="5" s="1"/>
  <c r="BM28" i="5"/>
  <c r="DG30" i="5"/>
  <c r="T30" i="5"/>
  <c r="DF30" i="5" s="1"/>
  <c r="BM30" i="5"/>
  <c r="DG32" i="5"/>
  <c r="BM32" i="5"/>
  <c r="DG34" i="5"/>
  <c r="BM34" i="5"/>
  <c r="U36" i="5"/>
  <c r="BM36" i="5"/>
  <c r="DG38" i="5"/>
  <c r="T38" i="5"/>
  <c r="DF38" i="5" s="1"/>
  <c r="DG49" i="5"/>
  <c r="U58" i="5"/>
  <c r="DG58" i="5" s="1"/>
  <c r="T63" i="5"/>
  <c r="DF63" i="5" s="1"/>
  <c r="DG63" i="5"/>
  <c r="T56" i="5"/>
  <c r="DF56" i="5" s="1"/>
  <c r="DG75" i="5"/>
  <c r="DG76" i="5"/>
  <c r="G86" i="5"/>
  <c r="E86" i="5" s="1"/>
  <c r="Q23" i="5"/>
  <c r="CN23" i="5"/>
  <c r="CT36" i="5"/>
  <c r="BM39" i="5"/>
  <c r="U40" i="5"/>
  <c r="CT40" i="5"/>
  <c r="Y86" i="5"/>
  <c r="W43" i="5"/>
  <c r="U43" i="5" s="1"/>
  <c r="BM44" i="5"/>
  <c r="U45" i="5"/>
  <c r="AS47" i="5"/>
  <c r="BM48" i="5"/>
  <c r="BM50" i="5"/>
  <c r="U52" i="5"/>
  <c r="T54" i="5"/>
  <c r="DF54" i="5" s="1"/>
  <c r="DG54" i="5"/>
  <c r="DG57" i="5"/>
  <c r="DF59" i="5"/>
  <c r="BM62" i="5"/>
  <c r="AS63" i="5"/>
  <c r="T64" i="5"/>
  <c r="DF64" i="5" s="1"/>
  <c r="DG69" i="5"/>
  <c r="BM69" i="5"/>
  <c r="DG62" i="5"/>
  <c r="DF37" i="5"/>
  <c r="DG37" i="5"/>
  <c r="T39" i="5"/>
  <c r="DF39" i="5" s="1"/>
  <c r="V40" i="5"/>
  <c r="DH40" i="5" s="1"/>
  <c r="DG41" i="5"/>
  <c r="T44" i="5"/>
  <c r="DF44" i="5" s="1"/>
  <c r="V45" i="5"/>
  <c r="DH45" i="5" s="1"/>
  <c r="DG46" i="5"/>
  <c r="T48" i="5"/>
  <c r="DF48" i="5" s="1"/>
  <c r="DH49" i="5"/>
  <c r="E49" i="5"/>
  <c r="DF49" i="5" s="1"/>
  <c r="T50" i="5"/>
  <c r="DF50" i="5" s="1"/>
  <c r="DG50" i="5"/>
  <c r="AS56" i="5"/>
  <c r="DG56" i="5"/>
  <c r="V57" i="5"/>
  <c r="DH57" i="5" s="1"/>
  <c r="BM58" i="5"/>
  <c r="AS59" i="5"/>
  <c r="DG59" i="5"/>
  <c r="T65" i="5"/>
  <c r="DG65" i="5"/>
  <c r="B86" i="5"/>
  <c r="N86" i="5"/>
  <c r="BM52" i="5"/>
  <c r="BM56" i="5"/>
  <c r="H58" i="5"/>
  <c r="V58" i="5"/>
  <c r="DH58" i="5" s="1"/>
  <c r="CT58" i="5"/>
  <c r="V62" i="5"/>
  <c r="DH62" i="5" s="1"/>
  <c r="CT62" i="5"/>
  <c r="V66" i="5"/>
  <c r="DH66" i="5" s="1"/>
  <c r="CT66" i="5"/>
  <c r="T81" i="5"/>
  <c r="DF81" i="5" s="1"/>
  <c r="DG81" i="5"/>
  <c r="CT51" i="5"/>
  <c r="CT55" i="5"/>
  <c r="BM61" i="5"/>
  <c r="AJ86" i="5"/>
  <c r="V86" i="5" s="1"/>
  <c r="BM65" i="5"/>
  <c r="K86" i="5"/>
  <c r="CU86" i="5"/>
  <c r="U70" i="5"/>
  <c r="BM70" i="5"/>
  <c r="U72" i="5"/>
  <c r="BM72" i="5"/>
  <c r="AS76" i="5"/>
  <c r="BM78" i="5"/>
  <c r="V79" i="5"/>
  <c r="DH79" i="5" s="1"/>
  <c r="DH80" i="5"/>
  <c r="DF85" i="5"/>
  <c r="T73" i="5"/>
  <c r="DF73" i="5" s="1"/>
  <c r="DG73" i="5"/>
  <c r="U74" i="5"/>
  <c r="BM74" i="5"/>
  <c r="V77" i="5"/>
  <c r="T77" i="5" s="1"/>
  <c r="T80" i="5"/>
  <c r="DG80" i="5"/>
  <c r="T82" i="5"/>
  <c r="DF82" i="5" s="1"/>
  <c r="DG82" i="5"/>
  <c r="U83" i="5"/>
  <c r="BM83" i="5"/>
  <c r="CT86" i="5"/>
  <c r="E80" i="5"/>
  <c r="E77" i="5"/>
  <c r="T78" i="5"/>
  <c r="DF78" i="5" s="1"/>
  <c r="T51" i="5" l="1"/>
  <c r="DF51" i="5" s="1"/>
  <c r="T53" i="5"/>
  <c r="DF53" i="5" s="1"/>
  <c r="DG53" i="5"/>
  <c r="DG51" i="5"/>
  <c r="DG20" i="5"/>
  <c r="T47" i="5"/>
  <c r="DF47" i="5" s="1"/>
  <c r="BM86" i="5"/>
  <c r="T14" i="5"/>
  <c r="DF14" i="5" s="1"/>
  <c r="DF65" i="5"/>
  <c r="T69" i="5"/>
  <c r="DF69" i="5" s="1"/>
  <c r="W86" i="5"/>
  <c r="U86" i="5" s="1"/>
  <c r="T86" i="5" s="1"/>
  <c r="T32" i="5"/>
  <c r="DF32" i="5" s="1"/>
  <c r="T27" i="5"/>
  <c r="DF27" i="5" s="1"/>
  <c r="DF77" i="5"/>
  <c r="DF80" i="5"/>
  <c r="T76" i="5"/>
  <c r="DF76" i="5" s="1"/>
  <c r="T55" i="5"/>
  <c r="DF55" i="5" s="1"/>
  <c r="T22" i="5"/>
  <c r="DF22" i="5" s="1"/>
  <c r="T18" i="5"/>
  <c r="DF18" i="5" s="1"/>
  <c r="T31" i="5"/>
  <c r="DF31" i="5" s="1"/>
  <c r="T61" i="5"/>
  <c r="DF61" i="5" s="1"/>
  <c r="T21" i="5"/>
  <c r="DF21" i="5" s="1"/>
  <c r="T41" i="5"/>
  <c r="DF41" i="5" s="1"/>
  <c r="T71" i="5"/>
  <c r="DF71" i="5" s="1"/>
  <c r="T46" i="5"/>
  <c r="DF46" i="5" s="1"/>
  <c r="T67" i="5"/>
  <c r="DF67" i="5" s="1"/>
  <c r="DG67" i="5"/>
  <c r="DG40" i="5"/>
  <c r="T40" i="5"/>
  <c r="DF40" i="5" s="1"/>
  <c r="DG43" i="5"/>
  <c r="T43" i="5"/>
  <c r="DF43" i="5" s="1"/>
  <c r="T8" i="5"/>
  <c r="DF8" i="5" s="1"/>
  <c r="T79" i="5"/>
  <c r="DF79" i="5" s="1"/>
  <c r="DG70" i="5"/>
  <c r="T70" i="5"/>
  <c r="DF70" i="5" s="1"/>
  <c r="T62" i="5"/>
  <c r="DF62" i="5" s="1"/>
  <c r="T16" i="5"/>
  <c r="DF16" i="5" s="1"/>
  <c r="DG16" i="5"/>
  <c r="T66" i="5"/>
  <c r="DF66" i="5" s="1"/>
  <c r="DG83" i="5"/>
  <c r="T83" i="5"/>
  <c r="DF83" i="5" s="1"/>
  <c r="DG72" i="5"/>
  <c r="T72" i="5"/>
  <c r="DF72" i="5" s="1"/>
  <c r="DH10" i="5"/>
  <c r="T10" i="5"/>
  <c r="DF10" i="5" s="1"/>
  <c r="T23" i="5"/>
  <c r="DF23" i="5" s="1"/>
  <c r="DG23" i="5"/>
  <c r="DH77" i="5"/>
  <c r="DG74" i="5"/>
  <c r="T74" i="5"/>
  <c r="DF74" i="5" s="1"/>
  <c r="T57" i="5"/>
  <c r="DF57" i="5" s="1"/>
  <c r="T52" i="5"/>
  <c r="DF52" i="5" s="1"/>
  <c r="DG52" i="5"/>
  <c r="DG45" i="5"/>
  <c r="T45" i="5"/>
  <c r="DF45" i="5" s="1"/>
  <c r="T58" i="5"/>
  <c r="DF58" i="5" s="1"/>
  <c r="DG36" i="5"/>
  <c r="T36" i="5"/>
  <c r="DF36" i="5" s="1"/>
  <c r="DH86" i="5" l="1"/>
  <c r="DG86" i="5"/>
  <c r="DF86" i="5"/>
  <c r="DE86" i="4" l="1"/>
  <c r="DD86" i="4"/>
  <c r="DB86" i="4"/>
  <c r="DA86" i="4"/>
  <c r="CY86" i="4"/>
  <c r="CX86" i="4"/>
  <c r="CS86" i="4"/>
  <c r="CR86" i="4"/>
  <c r="CP86" i="4"/>
  <c r="CM86" i="4"/>
  <c r="CL86" i="4"/>
  <c r="CJ86" i="4"/>
  <c r="CG86" i="4"/>
  <c r="CF86" i="4"/>
  <c r="CD86" i="4"/>
  <c r="CC86" i="4"/>
  <c r="CA86" i="4"/>
  <c r="BZ86" i="4"/>
  <c r="BX86" i="4"/>
  <c r="BV86" i="4" s="1"/>
  <c r="BW86" i="4"/>
  <c r="BU86" i="4"/>
  <c r="BT86" i="4"/>
  <c r="BS86" i="4" s="1"/>
  <c r="BR86" i="4"/>
  <c r="BQ86" i="4"/>
  <c r="BP86" i="4"/>
  <c r="BO86" i="4"/>
  <c r="BL86" i="4"/>
  <c r="BK86" i="4"/>
  <c r="BI86" i="4"/>
  <c r="BH86" i="4"/>
  <c r="BF86" i="4"/>
  <c r="BD86" i="4" s="1"/>
  <c r="BE86" i="4"/>
  <c r="BC86" i="4"/>
  <c r="BB86" i="4"/>
  <c r="BA86" i="4"/>
  <c r="AY86" i="4"/>
  <c r="AX86" i="4"/>
  <c r="AV86" i="4"/>
  <c r="AU86" i="4"/>
  <c r="AR86" i="4"/>
  <c r="AQ86" i="4"/>
  <c r="AP86" i="4"/>
  <c r="AO86" i="4"/>
  <c r="AN86" i="4"/>
  <c r="AM86" i="4"/>
  <c r="AI86" i="4"/>
  <c r="AH86" i="4"/>
  <c r="AG86" i="4"/>
  <c r="AF86" i="4"/>
  <c r="AE86" i="4"/>
  <c r="AD86" i="4"/>
  <c r="AC86" i="4"/>
  <c r="AB86" i="4"/>
  <c r="AA86" i="4"/>
  <c r="Z86" i="4"/>
  <c r="O86" i="4"/>
  <c r="L86" i="4"/>
  <c r="J86" i="4"/>
  <c r="G86" i="4"/>
  <c r="D86" i="4"/>
  <c r="C86" i="4"/>
  <c r="DH85" i="4"/>
  <c r="DG85" i="4"/>
  <c r="K85" i="4"/>
  <c r="H85" i="4"/>
  <c r="E85" i="4"/>
  <c r="B85" i="4"/>
  <c r="DH84" i="4"/>
  <c r="DG84" i="4"/>
  <c r="E84" i="4"/>
  <c r="DF84" i="4" s="1"/>
  <c r="DC83" i="4"/>
  <c r="CZ83" i="4"/>
  <c r="CW83" i="4"/>
  <c r="CV83" i="4"/>
  <c r="CU83" i="4"/>
  <c r="CQ83" i="4"/>
  <c r="CN83" i="4"/>
  <c r="CK83" i="4"/>
  <c r="CH83" i="4"/>
  <c r="CE83" i="4"/>
  <c r="CB83" i="4"/>
  <c r="BY83" i="4"/>
  <c r="BV83" i="4"/>
  <c r="BS83" i="4"/>
  <c r="BJ83" i="4"/>
  <c r="BG83" i="4"/>
  <c r="BD83" i="4"/>
  <c r="AZ83" i="4"/>
  <c r="AW83" i="4"/>
  <c r="AT83" i="4"/>
  <c r="AJ83" i="4"/>
  <c r="V83" i="4" s="1"/>
  <c r="DH83" i="4" s="1"/>
  <c r="W83" i="4"/>
  <c r="Q83" i="4"/>
  <c r="N83" i="4"/>
  <c r="K83" i="4"/>
  <c r="H83" i="4"/>
  <c r="E83" i="4"/>
  <c r="B83" i="4"/>
  <c r="DC82" i="4"/>
  <c r="CZ82" i="4"/>
  <c r="CW82" i="4"/>
  <c r="CV82" i="4"/>
  <c r="CU82" i="4"/>
  <c r="CQ82" i="4"/>
  <c r="CN82" i="4"/>
  <c r="CK82" i="4"/>
  <c r="CH82" i="4"/>
  <c r="CE82" i="4"/>
  <c r="CB82" i="4"/>
  <c r="BY82" i="4"/>
  <c r="BV82" i="4"/>
  <c r="BM82" i="4" s="1"/>
  <c r="BS82" i="4"/>
  <c r="BJ82" i="4"/>
  <c r="BG82" i="4"/>
  <c r="BD82" i="4"/>
  <c r="AZ82" i="4"/>
  <c r="AW82" i="4"/>
  <c r="AT82" i="4"/>
  <c r="AJ82" i="4"/>
  <c r="V82" i="4" s="1"/>
  <c r="W82" i="4"/>
  <c r="Q82" i="4"/>
  <c r="N82" i="4"/>
  <c r="K82" i="4"/>
  <c r="H82" i="4"/>
  <c r="E82" i="4"/>
  <c r="B82" i="4"/>
  <c r="DC81" i="4"/>
  <c r="CZ81" i="4"/>
  <c r="CW81" i="4"/>
  <c r="CV81" i="4"/>
  <c r="CU81" i="4"/>
  <c r="CQ81" i="4"/>
  <c r="CN81" i="4"/>
  <c r="CK81" i="4"/>
  <c r="CH81" i="4"/>
  <c r="CE81" i="4"/>
  <c r="CB81" i="4"/>
  <c r="BY81" i="4"/>
  <c r="BV81" i="4"/>
  <c r="BS81" i="4"/>
  <c r="BJ81" i="4"/>
  <c r="BG81" i="4"/>
  <c r="BD81" i="4"/>
  <c r="AZ81" i="4"/>
  <c r="AW81" i="4"/>
  <c r="AT81" i="4"/>
  <c r="AJ81" i="4"/>
  <c r="V81" i="4" s="1"/>
  <c r="DH81" i="4" s="1"/>
  <c r="X81" i="4"/>
  <c r="X86" i="4" s="1"/>
  <c r="R81" i="4"/>
  <c r="N81" i="4"/>
  <c r="K81" i="4"/>
  <c r="H81" i="4"/>
  <c r="E81" i="4"/>
  <c r="B81" i="4"/>
  <c r="DC80" i="4"/>
  <c r="CZ80" i="4"/>
  <c r="CW80" i="4"/>
  <c r="CV80" i="4"/>
  <c r="CU80" i="4"/>
  <c r="CQ80" i="4"/>
  <c r="CN80" i="4"/>
  <c r="CK80" i="4"/>
  <c r="CH80" i="4"/>
  <c r="CE80" i="4"/>
  <c r="CB80" i="4"/>
  <c r="BY80" i="4"/>
  <c r="BV80" i="4"/>
  <c r="BS80" i="4"/>
  <c r="BJ80" i="4"/>
  <c r="BG80" i="4"/>
  <c r="BD80" i="4"/>
  <c r="AZ80" i="4"/>
  <c r="AW80" i="4"/>
  <c r="AT80" i="4"/>
  <c r="AJ80" i="4"/>
  <c r="W80" i="4"/>
  <c r="Q80" i="4"/>
  <c r="N80" i="4"/>
  <c r="K80" i="4"/>
  <c r="H80" i="4"/>
  <c r="E80" i="4"/>
  <c r="B80" i="4"/>
  <c r="DC79" i="4"/>
  <c r="CZ79" i="4"/>
  <c r="CW79" i="4"/>
  <c r="CV79" i="4"/>
  <c r="CU79" i="4"/>
  <c r="CQ79" i="4"/>
  <c r="CN79" i="4"/>
  <c r="CK79" i="4"/>
  <c r="CH79" i="4"/>
  <c r="CE79" i="4"/>
  <c r="CB79" i="4"/>
  <c r="BY79" i="4"/>
  <c r="BV79" i="4"/>
  <c r="BS79" i="4"/>
  <c r="BJ79" i="4"/>
  <c r="BG79" i="4"/>
  <c r="BD79" i="4"/>
  <c r="AZ79" i="4"/>
  <c r="AW79" i="4"/>
  <c r="AT79" i="4"/>
  <c r="AJ79" i="4"/>
  <c r="W79" i="4"/>
  <c r="Q79" i="4"/>
  <c r="N79" i="4"/>
  <c r="K79" i="4"/>
  <c r="H79" i="4"/>
  <c r="E79" i="4"/>
  <c r="B79" i="4"/>
  <c r="DC78" i="4"/>
  <c r="CZ78" i="4"/>
  <c r="CW78" i="4"/>
  <c r="CV78" i="4"/>
  <c r="CU78" i="4"/>
  <c r="CQ78" i="4"/>
  <c r="CN78" i="4"/>
  <c r="CK78" i="4"/>
  <c r="CH78" i="4"/>
  <c r="CE78" i="4"/>
  <c r="CB78" i="4"/>
  <c r="BY78" i="4"/>
  <c r="BV78" i="4"/>
  <c r="BS78" i="4"/>
  <c r="BJ78" i="4"/>
  <c r="BG78" i="4"/>
  <c r="BD78" i="4"/>
  <c r="AZ78" i="4"/>
  <c r="AW78" i="4"/>
  <c r="AT78" i="4"/>
  <c r="AJ78" i="4"/>
  <c r="V78" i="4" s="1"/>
  <c r="DH78" i="4" s="1"/>
  <c r="W78" i="4"/>
  <c r="Q78" i="4"/>
  <c r="N78" i="4"/>
  <c r="K78" i="4"/>
  <c r="H78" i="4"/>
  <c r="E78" i="4"/>
  <c r="B78" i="4"/>
  <c r="DC77" i="4"/>
  <c r="CZ77" i="4"/>
  <c r="CW77" i="4"/>
  <c r="CV77" i="4"/>
  <c r="CU77" i="4"/>
  <c r="CQ77" i="4"/>
  <c r="CN77" i="4"/>
  <c r="CK77" i="4"/>
  <c r="CH77" i="4"/>
  <c r="CE77" i="4"/>
  <c r="CB77" i="4"/>
  <c r="BY77" i="4"/>
  <c r="BV77" i="4"/>
  <c r="BS77" i="4"/>
  <c r="BJ77" i="4"/>
  <c r="BG77" i="4"/>
  <c r="BD77" i="4"/>
  <c r="AZ77" i="4"/>
  <c r="AW77" i="4"/>
  <c r="AT77" i="4"/>
  <c r="AS77" i="4" s="1"/>
  <c r="AJ77" i="4"/>
  <c r="W77" i="4"/>
  <c r="Q77" i="4"/>
  <c r="N77" i="4"/>
  <c r="K77" i="4"/>
  <c r="H77" i="4"/>
  <c r="E77" i="4"/>
  <c r="B77" i="4"/>
  <c r="DC76" i="4"/>
  <c r="CZ76" i="4"/>
  <c r="CW76" i="4"/>
  <c r="CV76" i="4"/>
  <c r="CU76" i="4"/>
  <c r="CQ76" i="4"/>
  <c r="CN76" i="4"/>
  <c r="CK76" i="4"/>
  <c r="CH76" i="4"/>
  <c r="CE76" i="4"/>
  <c r="CB76" i="4"/>
  <c r="BY76" i="4"/>
  <c r="BV76" i="4"/>
  <c r="BS76" i="4"/>
  <c r="BJ76" i="4"/>
  <c r="BG76" i="4"/>
  <c r="BD76" i="4"/>
  <c r="AZ76" i="4"/>
  <c r="AW76" i="4"/>
  <c r="AT76" i="4"/>
  <c r="AJ76" i="4"/>
  <c r="V76" i="4" s="1"/>
  <c r="DH76" i="4" s="1"/>
  <c r="W76" i="4"/>
  <c r="Q76" i="4"/>
  <c r="N76" i="4"/>
  <c r="K76" i="4"/>
  <c r="H76" i="4"/>
  <c r="E76" i="4"/>
  <c r="B76" i="4"/>
  <c r="DC75" i="4"/>
  <c r="CZ75" i="4"/>
  <c r="CW75" i="4"/>
  <c r="CV75" i="4"/>
  <c r="CU75" i="4"/>
  <c r="CQ75" i="4"/>
  <c r="CN75" i="4"/>
  <c r="CK75" i="4"/>
  <c r="CH75" i="4"/>
  <c r="CE75" i="4"/>
  <c r="CB75" i="4"/>
  <c r="BY75" i="4"/>
  <c r="BV75" i="4"/>
  <c r="BS75" i="4"/>
  <c r="BJ75" i="4"/>
  <c r="BG75" i="4"/>
  <c r="BD75" i="4"/>
  <c r="AZ75" i="4"/>
  <c r="AW75" i="4"/>
  <c r="AT75" i="4"/>
  <c r="AS75" i="4" s="1"/>
  <c r="AJ75" i="4"/>
  <c r="W75" i="4"/>
  <c r="Q75" i="4"/>
  <c r="N75" i="4"/>
  <c r="K75" i="4"/>
  <c r="H75" i="4"/>
  <c r="E75" i="4"/>
  <c r="B75" i="4"/>
  <c r="DC74" i="4"/>
  <c r="CZ74" i="4"/>
  <c r="CW74" i="4"/>
  <c r="CV74" i="4"/>
  <c r="CU74" i="4"/>
  <c r="CQ74" i="4"/>
  <c r="CN74" i="4"/>
  <c r="CK74" i="4"/>
  <c r="CH74" i="4"/>
  <c r="CE74" i="4"/>
  <c r="CB74" i="4"/>
  <c r="BY74" i="4"/>
  <c r="BV74" i="4"/>
  <c r="BS74" i="4"/>
  <c r="BJ74" i="4"/>
  <c r="BG74" i="4"/>
  <c r="BD74" i="4"/>
  <c r="AZ74" i="4"/>
  <c r="AW74" i="4"/>
  <c r="AT74" i="4"/>
  <c r="AJ74" i="4"/>
  <c r="W74" i="4"/>
  <c r="U74" i="4" s="1"/>
  <c r="Q74" i="4"/>
  <c r="N74" i="4"/>
  <c r="K74" i="4"/>
  <c r="H74" i="4"/>
  <c r="E74" i="4"/>
  <c r="B74" i="4"/>
  <c r="DC73" i="4"/>
  <c r="CZ73" i="4"/>
  <c r="CW73" i="4"/>
  <c r="CV73" i="4"/>
  <c r="CU73" i="4"/>
  <c r="CQ73" i="4"/>
  <c r="CN73" i="4"/>
  <c r="CK73" i="4"/>
  <c r="CH73" i="4"/>
  <c r="CE73" i="4"/>
  <c r="CB73" i="4"/>
  <c r="BY73" i="4"/>
  <c r="BV73" i="4"/>
  <c r="BS73" i="4"/>
  <c r="BJ73" i="4"/>
  <c r="BG73" i="4"/>
  <c r="BD73" i="4"/>
  <c r="AZ73" i="4"/>
  <c r="AW73" i="4"/>
  <c r="AT73" i="4"/>
  <c r="AJ73" i="4"/>
  <c r="W73" i="4"/>
  <c r="U73" i="4" s="1"/>
  <c r="DG73" i="4" s="1"/>
  <c r="Q73" i="4"/>
  <c r="N73" i="4"/>
  <c r="K73" i="4"/>
  <c r="H73" i="4"/>
  <c r="E73" i="4"/>
  <c r="B73" i="4"/>
  <c r="DC72" i="4"/>
  <c r="CZ72" i="4"/>
  <c r="CW72" i="4"/>
  <c r="CV72" i="4"/>
  <c r="CU72" i="4"/>
  <c r="CQ72" i="4"/>
  <c r="CN72" i="4"/>
  <c r="CK72" i="4"/>
  <c r="CH72" i="4"/>
  <c r="CE72" i="4"/>
  <c r="CB72" i="4"/>
  <c r="BY72" i="4"/>
  <c r="BV72" i="4"/>
  <c r="BS72" i="4"/>
  <c r="BJ72" i="4"/>
  <c r="BG72" i="4"/>
  <c r="BD72" i="4"/>
  <c r="AZ72" i="4"/>
  <c r="AW72" i="4"/>
  <c r="AT72" i="4"/>
  <c r="AJ72" i="4"/>
  <c r="W72" i="4"/>
  <c r="Q72" i="4"/>
  <c r="N72" i="4"/>
  <c r="K72" i="4"/>
  <c r="H72" i="4"/>
  <c r="E72" i="4"/>
  <c r="B72" i="4"/>
  <c r="DC71" i="4"/>
  <c r="CZ71" i="4"/>
  <c r="CW71" i="4"/>
  <c r="CV71" i="4"/>
  <c r="CU71" i="4"/>
  <c r="CQ71" i="4"/>
  <c r="CN71" i="4"/>
  <c r="CK71" i="4"/>
  <c r="CH71" i="4"/>
  <c r="CE71" i="4"/>
  <c r="CB71" i="4"/>
  <c r="BY71" i="4"/>
  <c r="BV71" i="4"/>
  <c r="BS71" i="4"/>
  <c r="BJ71" i="4"/>
  <c r="BG71" i="4"/>
  <c r="BD71" i="4"/>
  <c r="AZ71" i="4"/>
  <c r="AW71" i="4"/>
  <c r="AS71" i="4" s="1"/>
  <c r="AT71" i="4"/>
  <c r="AJ71" i="4"/>
  <c r="W71" i="4"/>
  <c r="U71" i="4" s="1"/>
  <c r="Q71" i="4"/>
  <c r="N71" i="4"/>
  <c r="K71" i="4"/>
  <c r="H71" i="4"/>
  <c r="E71" i="4"/>
  <c r="B71" i="4"/>
  <c r="DC70" i="4"/>
  <c r="CZ70" i="4"/>
  <c r="CW70" i="4"/>
  <c r="CV70" i="4"/>
  <c r="CU70" i="4"/>
  <c r="CQ70" i="4"/>
  <c r="CN70" i="4"/>
  <c r="CK70" i="4"/>
  <c r="CH70" i="4"/>
  <c r="CE70" i="4"/>
  <c r="CB70" i="4"/>
  <c r="BY70" i="4"/>
  <c r="BV70" i="4"/>
  <c r="BS70" i="4"/>
  <c r="BJ70" i="4"/>
  <c r="BG70" i="4"/>
  <c r="BD70" i="4"/>
  <c r="AZ70" i="4"/>
  <c r="AW70" i="4"/>
  <c r="AS70" i="4" s="1"/>
  <c r="AT70" i="4"/>
  <c r="AJ70" i="4"/>
  <c r="W70" i="4"/>
  <c r="U70" i="4" s="1"/>
  <c r="Q70" i="4"/>
  <c r="N70" i="4"/>
  <c r="K70" i="4"/>
  <c r="H70" i="4"/>
  <c r="E70" i="4"/>
  <c r="B70" i="4"/>
  <c r="DC69" i="4"/>
  <c r="CZ69" i="4"/>
  <c r="CW69" i="4"/>
  <c r="CV69" i="4"/>
  <c r="CU69" i="4"/>
  <c r="CQ69" i="4"/>
  <c r="CN69" i="4"/>
  <c r="CK69" i="4"/>
  <c r="CH69" i="4"/>
  <c r="CE69" i="4"/>
  <c r="CB69" i="4"/>
  <c r="BY69" i="4"/>
  <c r="BV69" i="4"/>
  <c r="BS69" i="4"/>
  <c r="BJ69" i="4"/>
  <c r="BG69" i="4"/>
  <c r="BD69" i="4"/>
  <c r="AZ69" i="4"/>
  <c r="AW69" i="4"/>
  <c r="AT69" i="4"/>
  <c r="AJ69" i="4"/>
  <c r="W69" i="4"/>
  <c r="Q69" i="4"/>
  <c r="N69" i="4"/>
  <c r="K69" i="4"/>
  <c r="H69" i="4"/>
  <c r="E69" i="4"/>
  <c r="B69" i="4"/>
  <c r="DC68" i="4"/>
  <c r="CZ68" i="4"/>
  <c r="CW68" i="4"/>
  <c r="CV68" i="4"/>
  <c r="CU68" i="4"/>
  <c r="CQ68" i="4"/>
  <c r="CN68" i="4"/>
  <c r="CK68" i="4"/>
  <c r="CH68" i="4"/>
  <c r="CE68" i="4"/>
  <c r="CB68" i="4"/>
  <c r="BY68" i="4"/>
  <c r="BV68" i="4"/>
  <c r="BS68" i="4"/>
  <c r="BJ68" i="4"/>
  <c r="BG68" i="4"/>
  <c r="BD68" i="4"/>
  <c r="AZ68" i="4"/>
  <c r="AW68" i="4"/>
  <c r="AT68" i="4"/>
  <c r="AJ68" i="4"/>
  <c r="W68" i="4"/>
  <c r="U68" i="4" s="1"/>
  <c r="Q68" i="4"/>
  <c r="N68" i="4"/>
  <c r="K68" i="4"/>
  <c r="H68" i="4"/>
  <c r="E68" i="4"/>
  <c r="B68" i="4"/>
  <c r="DC67" i="4"/>
  <c r="CZ67" i="4"/>
  <c r="CW67" i="4"/>
  <c r="CV67" i="4"/>
  <c r="CU67" i="4"/>
  <c r="CQ67" i="4"/>
  <c r="CN67" i="4"/>
  <c r="CK67" i="4"/>
  <c r="CH67" i="4"/>
  <c r="CE67" i="4"/>
  <c r="CB67" i="4"/>
  <c r="BY67" i="4"/>
  <c r="BV67" i="4"/>
  <c r="BS67" i="4"/>
  <c r="BJ67" i="4"/>
  <c r="BG67" i="4"/>
  <c r="BD67" i="4"/>
  <c r="AZ67" i="4"/>
  <c r="AW67" i="4"/>
  <c r="AT67" i="4"/>
  <c r="AJ67" i="4"/>
  <c r="V67" i="4" s="1"/>
  <c r="DH67" i="4" s="1"/>
  <c r="W67" i="4"/>
  <c r="U67" i="4" s="1"/>
  <c r="Q67" i="4"/>
  <c r="N67" i="4"/>
  <c r="K67" i="4"/>
  <c r="H67" i="4"/>
  <c r="E67" i="4"/>
  <c r="B67" i="4"/>
  <c r="DC66" i="4"/>
  <c r="CZ66" i="4"/>
  <c r="CW66" i="4"/>
  <c r="CV66" i="4"/>
  <c r="CU66" i="4"/>
  <c r="CQ66" i="4"/>
  <c r="CN66" i="4"/>
  <c r="CK66" i="4"/>
  <c r="CH66" i="4"/>
  <c r="CE66" i="4"/>
  <c r="CB66" i="4"/>
  <c r="BY66" i="4"/>
  <c r="BV66" i="4"/>
  <c r="BS66" i="4"/>
  <c r="BJ66" i="4"/>
  <c r="BG66" i="4"/>
  <c r="BD66" i="4"/>
  <c r="AZ66" i="4"/>
  <c r="AW66" i="4"/>
  <c r="AS66" i="4" s="1"/>
  <c r="AT66" i="4"/>
  <c r="AJ66" i="4"/>
  <c r="W66" i="4"/>
  <c r="Q66" i="4"/>
  <c r="N66" i="4"/>
  <c r="K66" i="4"/>
  <c r="H66" i="4"/>
  <c r="E66" i="4"/>
  <c r="B66" i="4"/>
  <c r="DC65" i="4"/>
  <c r="CZ65" i="4"/>
  <c r="CW65" i="4"/>
  <c r="CV65" i="4"/>
  <c r="CU65" i="4"/>
  <c r="CQ65" i="4"/>
  <c r="CN65" i="4"/>
  <c r="CK65" i="4"/>
  <c r="CH65" i="4"/>
  <c r="CE65" i="4"/>
  <c r="CB65" i="4"/>
  <c r="BY65" i="4"/>
  <c r="BV65" i="4"/>
  <c r="BS65" i="4"/>
  <c r="BJ65" i="4"/>
  <c r="BG65" i="4"/>
  <c r="BD65" i="4"/>
  <c r="AZ65" i="4"/>
  <c r="AW65" i="4"/>
  <c r="AT65" i="4"/>
  <c r="AK65" i="4"/>
  <c r="AK86" i="4" s="1"/>
  <c r="W65" i="4"/>
  <c r="S65" i="4"/>
  <c r="S86" i="4" s="1"/>
  <c r="P65" i="4"/>
  <c r="P86" i="4" s="1"/>
  <c r="M65" i="4"/>
  <c r="M86" i="4" s="1"/>
  <c r="H65" i="4"/>
  <c r="E65" i="4"/>
  <c r="B65" i="4"/>
  <c r="DC64" i="4"/>
  <c r="CZ64" i="4"/>
  <c r="CW64" i="4"/>
  <c r="CV64" i="4"/>
  <c r="CU64" i="4"/>
  <c r="CQ64" i="4"/>
  <c r="CN64" i="4"/>
  <c r="CK64" i="4"/>
  <c r="CH64" i="4"/>
  <c r="CE64" i="4"/>
  <c r="CB64" i="4"/>
  <c r="BY64" i="4"/>
  <c r="BV64" i="4"/>
  <c r="BS64" i="4"/>
  <c r="BJ64" i="4"/>
  <c r="BG64" i="4"/>
  <c r="BD64" i="4"/>
  <c r="AZ64" i="4"/>
  <c r="AW64" i="4"/>
  <c r="AT64" i="4"/>
  <c r="AS64" i="4"/>
  <c r="AJ64" i="4"/>
  <c r="W64" i="4"/>
  <c r="Q64" i="4"/>
  <c r="N64" i="4"/>
  <c r="K64" i="4"/>
  <c r="H64" i="4"/>
  <c r="E64" i="4"/>
  <c r="B64" i="4"/>
  <c r="DC63" i="4"/>
  <c r="CZ63" i="4"/>
  <c r="CW63" i="4"/>
  <c r="CV63" i="4"/>
  <c r="V63" i="4" s="1"/>
  <c r="DH63" i="4" s="1"/>
  <c r="CU63" i="4"/>
  <c r="CQ63" i="4"/>
  <c r="CN63" i="4"/>
  <c r="CK63" i="4"/>
  <c r="CH63" i="4"/>
  <c r="CE63" i="4"/>
  <c r="CB63" i="4"/>
  <c r="BY63" i="4"/>
  <c r="BV63" i="4"/>
  <c r="BS63" i="4"/>
  <c r="BJ63" i="4"/>
  <c r="BG63" i="4"/>
  <c r="BD63" i="4"/>
  <c r="AZ63" i="4"/>
  <c r="AW63" i="4"/>
  <c r="AT63" i="4"/>
  <c r="AJ63" i="4"/>
  <c r="W63" i="4"/>
  <c r="Q63" i="4"/>
  <c r="N63" i="4"/>
  <c r="K63" i="4"/>
  <c r="H63" i="4"/>
  <c r="E63" i="4"/>
  <c r="B63" i="4"/>
  <c r="DC62" i="4"/>
  <c r="CZ62" i="4"/>
  <c r="CW62" i="4"/>
  <c r="CV62" i="4"/>
  <c r="CU62" i="4"/>
  <c r="CQ62" i="4"/>
  <c r="CN62" i="4"/>
  <c r="CK62" i="4"/>
  <c r="CH62" i="4"/>
  <c r="CE62" i="4"/>
  <c r="CB62" i="4"/>
  <c r="BY62" i="4"/>
  <c r="BV62" i="4"/>
  <c r="BS62" i="4"/>
  <c r="BJ62" i="4"/>
  <c r="BG62" i="4"/>
  <c r="BD62" i="4"/>
  <c r="AZ62" i="4"/>
  <c r="AW62" i="4"/>
  <c r="AT62" i="4"/>
  <c r="AJ62" i="4"/>
  <c r="W62" i="4"/>
  <c r="U62" i="4" s="1"/>
  <c r="Q62" i="4"/>
  <c r="N62" i="4"/>
  <c r="K62" i="4"/>
  <c r="H62" i="4"/>
  <c r="E62" i="4"/>
  <c r="B62" i="4"/>
  <c r="DC61" i="4"/>
  <c r="CZ61" i="4"/>
  <c r="CW61" i="4"/>
  <c r="CV61" i="4"/>
  <c r="CU61" i="4"/>
  <c r="CQ61" i="4"/>
  <c r="CN61" i="4"/>
  <c r="CK61" i="4"/>
  <c r="CH61" i="4"/>
  <c r="CE61" i="4"/>
  <c r="CB61" i="4"/>
  <c r="BY61" i="4"/>
  <c r="BV61" i="4"/>
  <c r="BS61" i="4"/>
  <c r="BJ61" i="4"/>
  <c r="BG61" i="4"/>
  <c r="BD61" i="4"/>
  <c r="AZ61" i="4"/>
  <c r="AW61" i="4"/>
  <c r="AT61" i="4"/>
  <c r="AJ61" i="4"/>
  <c r="W61" i="4"/>
  <c r="Q61" i="4"/>
  <c r="N61" i="4"/>
  <c r="K61" i="4"/>
  <c r="H61" i="4"/>
  <c r="E61" i="4"/>
  <c r="B61" i="4"/>
  <c r="DC60" i="4"/>
  <c r="CZ60" i="4"/>
  <c r="CW60" i="4"/>
  <c r="CV60" i="4"/>
  <c r="CU60" i="4"/>
  <c r="CQ60" i="4"/>
  <c r="CN60" i="4"/>
  <c r="CK60" i="4"/>
  <c r="CH60" i="4"/>
  <c r="CE60" i="4"/>
  <c r="CB60" i="4"/>
  <c r="BY60" i="4"/>
  <c r="BV60" i="4"/>
  <c r="BS60" i="4"/>
  <c r="BJ60" i="4"/>
  <c r="BG60" i="4"/>
  <c r="BD60" i="4"/>
  <c r="AZ60" i="4"/>
  <c r="AW60" i="4"/>
  <c r="AS60" i="4" s="1"/>
  <c r="AT60" i="4"/>
  <c r="AJ60" i="4"/>
  <c r="W60" i="4"/>
  <c r="U60" i="4" s="1"/>
  <c r="Q60" i="4"/>
  <c r="N60" i="4"/>
  <c r="K60" i="4"/>
  <c r="H60" i="4"/>
  <c r="E60" i="4"/>
  <c r="B60" i="4"/>
  <c r="DC59" i="4"/>
  <c r="CZ59" i="4"/>
  <c r="CW59" i="4"/>
  <c r="CV59" i="4"/>
  <c r="CU59" i="4"/>
  <c r="CQ59" i="4"/>
  <c r="CN59" i="4"/>
  <c r="CK59" i="4"/>
  <c r="CH59" i="4"/>
  <c r="CE59" i="4"/>
  <c r="CB59" i="4"/>
  <c r="BY59" i="4"/>
  <c r="BV59" i="4"/>
  <c r="BS59" i="4"/>
  <c r="BJ59" i="4"/>
  <c r="BG59" i="4"/>
  <c r="BD59" i="4"/>
  <c r="AZ59" i="4"/>
  <c r="AW59" i="4"/>
  <c r="AT59" i="4"/>
  <c r="AJ59" i="4"/>
  <c r="W59" i="4"/>
  <c r="Q59" i="4"/>
  <c r="N59" i="4"/>
  <c r="K59" i="4"/>
  <c r="H59" i="4"/>
  <c r="E59" i="4"/>
  <c r="B59" i="4"/>
  <c r="DC58" i="4"/>
  <c r="CZ58" i="4"/>
  <c r="CW58" i="4"/>
  <c r="CV58" i="4"/>
  <c r="CU58" i="4"/>
  <c r="CQ58" i="4"/>
  <c r="CN58" i="4"/>
  <c r="CK58" i="4"/>
  <c r="CH58" i="4"/>
  <c r="CE58" i="4"/>
  <c r="CB58" i="4"/>
  <c r="BY58" i="4"/>
  <c r="BV58" i="4"/>
  <c r="BS58" i="4"/>
  <c r="BJ58" i="4"/>
  <c r="BG58" i="4"/>
  <c r="BD58" i="4"/>
  <c r="AZ58" i="4"/>
  <c r="AW58" i="4"/>
  <c r="AT58" i="4"/>
  <c r="AJ58" i="4"/>
  <c r="W58" i="4"/>
  <c r="U58" i="4" s="1"/>
  <c r="Q58" i="4"/>
  <c r="N58" i="4"/>
  <c r="K58" i="4"/>
  <c r="I58" i="4"/>
  <c r="I86" i="4" s="1"/>
  <c r="F58" i="4"/>
  <c r="F86" i="4" s="1"/>
  <c r="E86" i="4" s="1"/>
  <c r="B58" i="4"/>
  <c r="DC57" i="4"/>
  <c r="CZ57" i="4"/>
  <c r="CW57" i="4"/>
  <c r="CV57" i="4"/>
  <c r="CU57" i="4"/>
  <c r="CQ57" i="4"/>
  <c r="CN57" i="4"/>
  <c r="CK57" i="4"/>
  <c r="CH57" i="4"/>
  <c r="CE57" i="4"/>
  <c r="CB57" i="4"/>
  <c r="BY57" i="4"/>
  <c r="BV57" i="4"/>
  <c r="BS57" i="4"/>
  <c r="BJ57" i="4"/>
  <c r="BG57" i="4"/>
  <c r="BD57" i="4"/>
  <c r="AZ57" i="4"/>
  <c r="AW57" i="4"/>
  <c r="AT57" i="4"/>
  <c r="AJ57" i="4"/>
  <c r="W57" i="4"/>
  <c r="U57" i="4" s="1"/>
  <c r="Q57" i="4"/>
  <c r="N57" i="4"/>
  <c r="K57" i="4"/>
  <c r="H57" i="4"/>
  <c r="E57" i="4"/>
  <c r="B57" i="4"/>
  <c r="DC56" i="4"/>
  <c r="CZ56" i="4"/>
  <c r="CW56" i="4"/>
  <c r="CV56" i="4"/>
  <c r="CU56" i="4"/>
  <c r="CQ56" i="4"/>
  <c r="CN56" i="4"/>
  <c r="CK56" i="4"/>
  <c r="CH56" i="4"/>
  <c r="CE56" i="4"/>
  <c r="CB56" i="4"/>
  <c r="BY56" i="4"/>
  <c r="BV56" i="4"/>
  <c r="BS56" i="4"/>
  <c r="BJ56" i="4"/>
  <c r="BG56" i="4"/>
  <c r="BD56" i="4"/>
  <c r="AZ56" i="4"/>
  <c r="AW56" i="4"/>
  <c r="AT56" i="4"/>
  <c r="AJ56" i="4"/>
  <c r="V56" i="4" s="1"/>
  <c r="DH56" i="4" s="1"/>
  <c r="W56" i="4"/>
  <c r="Q56" i="4"/>
  <c r="N56" i="4"/>
  <c r="K56" i="4"/>
  <c r="H56" i="4"/>
  <c r="E56" i="4"/>
  <c r="B56" i="4"/>
  <c r="DC55" i="4"/>
  <c r="CZ55" i="4"/>
  <c r="CW55" i="4"/>
  <c r="CV55" i="4"/>
  <c r="CU55" i="4"/>
  <c r="CQ55" i="4"/>
  <c r="CN55" i="4"/>
  <c r="CK55" i="4"/>
  <c r="CH55" i="4"/>
  <c r="CE55" i="4"/>
  <c r="CB55" i="4"/>
  <c r="BY55" i="4"/>
  <c r="BV55" i="4"/>
  <c r="BS55" i="4"/>
  <c r="BJ55" i="4"/>
  <c r="BG55" i="4"/>
  <c r="BD55" i="4"/>
  <c r="AZ55" i="4"/>
  <c r="AW55" i="4"/>
  <c r="AT55" i="4"/>
  <c r="AS55" i="4" s="1"/>
  <c r="AJ55" i="4"/>
  <c r="V55" i="4" s="1"/>
  <c r="DH55" i="4" s="1"/>
  <c r="W55" i="4"/>
  <c r="Q55" i="4"/>
  <c r="N55" i="4"/>
  <c r="K55" i="4"/>
  <c r="H55" i="4"/>
  <c r="E55" i="4"/>
  <c r="B55" i="4"/>
  <c r="DC54" i="4"/>
  <c r="CZ54" i="4"/>
  <c r="CW54" i="4"/>
  <c r="CV54" i="4"/>
  <c r="CU54" i="4"/>
  <c r="CQ54" i="4"/>
  <c r="CN54" i="4"/>
  <c r="CK54" i="4"/>
  <c r="CH54" i="4"/>
  <c r="CE54" i="4"/>
  <c r="CB54" i="4"/>
  <c r="BY54" i="4"/>
  <c r="BV54" i="4"/>
  <c r="BS54" i="4"/>
  <c r="BJ54" i="4"/>
  <c r="BG54" i="4"/>
  <c r="BD54" i="4"/>
  <c r="AZ54" i="4"/>
  <c r="AW54" i="4"/>
  <c r="AT54" i="4"/>
  <c r="AS54" i="4" s="1"/>
  <c r="AJ54" i="4"/>
  <c r="W54" i="4"/>
  <c r="Q54" i="4"/>
  <c r="N54" i="4"/>
  <c r="K54" i="4"/>
  <c r="H54" i="4"/>
  <c r="E54" i="4"/>
  <c r="B54" i="4"/>
  <c r="DC53" i="4"/>
  <c r="CZ53" i="4"/>
  <c r="CW53" i="4"/>
  <c r="CV53" i="4"/>
  <c r="CU53" i="4"/>
  <c r="CQ53" i="4"/>
  <c r="CN53" i="4"/>
  <c r="CK53" i="4"/>
  <c r="CH53" i="4"/>
  <c r="CE53" i="4"/>
  <c r="CB53" i="4"/>
  <c r="BY53" i="4"/>
  <c r="BV53" i="4"/>
  <c r="BS53" i="4"/>
  <c r="BJ53" i="4"/>
  <c r="BG53" i="4"/>
  <c r="BD53" i="4"/>
  <c r="AZ53" i="4"/>
  <c r="AW53" i="4"/>
  <c r="AT53" i="4"/>
  <c r="AJ53" i="4"/>
  <c r="W53" i="4"/>
  <c r="Q53" i="4"/>
  <c r="N53" i="4"/>
  <c r="K53" i="4"/>
  <c r="H53" i="4"/>
  <c r="E53" i="4"/>
  <c r="B53" i="4"/>
  <c r="DC52" i="4"/>
  <c r="CT52" i="4" s="1"/>
  <c r="CZ52" i="4"/>
  <c r="CW52" i="4"/>
  <c r="CV52" i="4"/>
  <c r="CU52" i="4"/>
  <c r="CQ52" i="4"/>
  <c r="CN52" i="4"/>
  <c r="CK52" i="4"/>
  <c r="CH52" i="4"/>
  <c r="CE52" i="4"/>
  <c r="CB52" i="4"/>
  <c r="BY52" i="4"/>
  <c r="BV52" i="4"/>
  <c r="BS52" i="4"/>
  <c r="BJ52" i="4"/>
  <c r="BG52" i="4"/>
  <c r="BD52" i="4"/>
  <c r="AZ52" i="4"/>
  <c r="AW52" i="4"/>
  <c r="AT52" i="4"/>
  <c r="AJ52" i="4"/>
  <c r="V52" i="4" s="1"/>
  <c r="DH52" i="4" s="1"/>
  <c r="W52" i="4"/>
  <c r="Q52" i="4"/>
  <c r="N52" i="4"/>
  <c r="K52" i="4"/>
  <c r="H52" i="4"/>
  <c r="E52" i="4"/>
  <c r="B52" i="4"/>
  <c r="DC51" i="4"/>
  <c r="CZ51" i="4"/>
  <c r="CW51" i="4"/>
  <c r="CV51" i="4"/>
  <c r="CU51" i="4"/>
  <c r="U51" i="4" s="1"/>
  <c r="CQ51" i="4"/>
  <c r="CN51" i="4"/>
  <c r="CK51" i="4"/>
  <c r="CH51" i="4"/>
  <c r="CE51" i="4"/>
  <c r="CB51" i="4"/>
  <c r="BY51" i="4"/>
  <c r="BV51" i="4"/>
  <c r="BS51" i="4"/>
  <c r="BJ51" i="4"/>
  <c r="BG51" i="4"/>
  <c r="BD51" i="4"/>
  <c r="AZ51" i="4"/>
  <c r="AW51" i="4"/>
  <c r="AT51" i="4"/>
  <c r="AS51" i="4" s="1"/>
  <c r="AJ51" i="4"/>
  <c r="W51" i="4"/>
  <c r="Q51" i="4"/>
  <c r="N51" i="4"/>
  <c r="K51" i="4"/>
  <c r="H51" i="4"/>
  <c r="E51" i="4"/>
  <c r="B51" i="4"/>
  <c r="DC50" i="4"/>
  <c r="CZ50" i="4"/>
  <c r="CW50" i="4"/>
  <c r="CV50" i="4"/>
  <c r="CU50" i="4"/>
  <c r="CQ50" i="4"/>
  <c r="CN50" i="4"/>
  <c r="CK50" i="4"/>
  <c r="CH50" i="4"/>
  <c r="CE50" i="4"/>
  <c r="CB50" i="4"/>
  <c r="BY50" i="4"/>
  <c r="BV50" i="4"/>
  <c r="BS50" i="4"/>
  <c r="BJ50" i="4"/>
  <c r="BG50" i="4"/>
  <c r="BD50" i="4"/>
  <c r="AZ50" i="4"/>
  <c r="AW50" i="4"/>
  <c r="AT50" i="4"/>
  <c r="AS50" i="4" s="1"/>
  <c r="AJ50" i="4"/>
  <c r="W50" i="4"/>
  <c r="Q50" i="4"/>
  <c r="N50" i="4"/>
  <c r="K50" i="4"/>
  <c r="H50" i="4"/>
  <c r="E50" i="4"/>
  <c r="B50" i="4"/>
  <c r="W49" i="4"/>
  <c r="U49" i="4" s="1"/>
  <c r="V49" i="4"/>
  <c r="DH49" i="4" s="1"/>
  <c r="N49" i="4"/>
  <c r="K49" i="4"/>
  <c r="H49" i="4"/>
  <c r="E49" i="4"/>
  <c r="DC48" i="4"/>
  <c r="CZ48" i="4"/>
  <c r="CW48" i="4"/>
  <c r="CV48" i="4"/>
  <c r="CU48" i="4"/>
  <c r="CQ48" i="4"/>
  <c r="CN48" i="4"/>
  <c r="CK48" i="4"/>
  <c r="CH48" i="4"/>
  <c r="CE48" i="4"/>
  <c r="CB48" i="4"/>
  <c r="BY48" i="4"/>
  <c r="BV48" i="4"/>
  <c r="BS48" i="4"/>
  <c r="BJ48" i="4"/>
  <c r="BG48" i="4"/>
  <c r="BD48" i="4"/>
  <c r="AZ48" i="4"/>
  <c r="AW48" i="4"/>
  <c r="AT48" i="4"/>
  <c r="AS48" i="4" s="1"/>
  <c r="AJ48" i="4"/>
  <c r="W48" i="4"/>
  <c r="Q48" i="4"/>
  <c r="N48" i="4"/>
  <c r="K48" i="4"/>
  <c r="H48" i="4"/>
  <c r="E48" i="4"/>
  <c r="B48" i="4"/>
  <c r="DC47" i="4"/>
  <c r="CZ47" i="4"/>
  <c r="CW47" i="4"/>
  <c r="CV47" i="4"/>
  <c r="CU47" i="4"/>
  <c r="CQ47" i="4"/>
  <c r="CN47" i="4"/>
  <c r="CK47" i="4"/>
  <c r="CH47" i="4"/>
  <c r="CE47" i="4"/>
  <c r="CB47" i="4"/>
  <c r="BY47" i="4"/>
  <c r="BV47" i="4"/>
  <c r="BS47" i="4"/>
  <c r="BJ47" i="4"/>
  <c r="BG47" i="4"/>
  <c r="BD47" i="4"/>
  <c r="AZ47" i="4"/>
  <c r="AW47" i="4"/>
  <c r="AT47" i="4"/>
  <c r="AJ47" i="4"/>
  <c r="V47" i="4" s="1"/>
  <c r="DH47" i="4" s="1"/>
  <c r="W47" i="4"/>
  <c r="Q47" i="4"/>
  <c r="N47" i="4"/>
  <c r="K47" i="4"/>
  <c r="H47" i="4"/>
  <c r="E47" i="4"/>
  <c r="B47" i="4"/>
  <c r="DC46" i="4"/>
  <c r="CZ46" i="4"/>
  <c r="CW46" i="4"/>
  <c r="CV46" i="4"/>
  <c r="CU46" i="4"/>
  <c r="CQ46" i="4"/>
  <c r="CN46" i="4"/>
  <c r="CK46" i="4"/>
  <c r="CH46" i="4"/>
  <c r="CE46" i="4"/>
  <c r="CB46" i="4"/>
  <c r="BY46" i="4"/>
  <c r="BV46" i="4"/>
  <c r="BS46" i="4"/>
  <c r="BJ46" i="4"/>
  <c r="BG46" i="4"/>
  <c r="BD46" i="4"/>
  <c r="AZ46" i="4"/>
  <c r="AW46" i="4"/>
  <c r="AT46" i="4"/>
  <c r="AJ46" i="4"/>
  <c r="W46" i="4"/>
  <c r="U46" i="4" s="1"/>
  <c r="Q46" i="4"/>
  <c r="N46" i="4"/>
  <c r="K46" i="4"/>
  <c r="H46" i="4"/>
  <c r="E46" i="4"/>
  <c r="B46" i="4"/>
  <c r="DC45" i="4"/>
  <c r="CZ45" i="4"/>
  <c r="CW45" i="4"/>
  <c r="CV45" i="4"/>
  <c r="CU45" i="4"/>
  <c r="CQ45" i="4"/>
  <c r="CN45" i="4"/>
  <c r="CK45" i="4"/>
  <c r="CH45" i="4"/>
  <c r="CE45" i="4"/>
  <c r="CB45" i="4"/>
  <c r="BY45" i="4"/>
  <c r="BV45" i="4"/>
  <c r="BS45" i="4"/>
  <c r="BJ45" i="4"/>
  <c r="BG45" i="4"/>
  <c r="BD45" i="4"/>
  <c r="AZ45" i="4"/>
  <c r="AW45" i="4"/>
  <c r="AT45" i="4"/>
  <c r="AJ45" i="4"/>
  <c r="V45" i="4" s="1"/>
  <c r="DH45" i="4" s="1"/>
  <c r="W45" i="4"/>
  <c r="Q45" i="4"/>
  <c r="N45" i="4"/>
  <c r="K45" i="4"/>
  <c r="H45" i="4"/>
  <c r="E45" i="4"/>
  <c r="B45" i="4"/>
  <c r="DC44" i="4"/>
  <c r="CZ44" i="4"/>
  <c r="CW44" i="4"/>
  <c r="CV44" i="4"/>
  <c r="CU44" i="4"/>
  <c r="CQ44" i="4"/>
  <c r="CN44" i="4"/>
  <c r="CK44" i="4"/>
  <c r="CH44" i="4"/>
  <c r="CE44" i="4"/>
  <c r="CB44" i="4"/>
  <c r="BY44" i="4"/>
  <c r="BV44" i="4"/>
  <c r="BS44" i="4"/>
  <c r="BJ44" i="4"/>
  <c r="BG44" i="4"/>
  <c r="BD44" i="4"/>
  <c r="AZ44" i="4"/>
  <c r="AW44" i="4"/>
  <c r="AT44" i="4"/>
  <c r="AJ44" i="4"/>
  <c r="W44" i="4"/>
  <c r="Q44" i="4"/>
  <c r="N44" i="4"/>
  <c r="K44" i="4"/>
  <c r="H44" i="4"/>
  <c r="E44" i="4"/>
  <c r="B44" i="4"/>
  <c r="CN43" i="4"/>
  <c r="CH43" i="4"/>
  <c r="CE43" i="4"/>
  <c r="BV43" i="4"/>
  <c r="BM43" i="4"/>
  <c r="BG43" i="4"/>
  <c r="AL43" i="4"/>
  <c r="AL86" i="4" s="1"/>
  <c r="Y43" i="4"/>
  <c r="Q43" i="4"/>
  <c r="E43" i="4"/>
  <c r="B43" i="4"/>
  <c r="DC42" i="4"/>
  <c r="CZ42" i="4"/>
  <c r="CW42" i="4"/>
  <c r="CV42" i="4"/>
  <c r="CU42" i="4"/>
  <c r="CQ42" i="4"/>
  <c r="CN42" i="4"/>
  <c r="CK42" i="4"/>
  <c r="CH42" i="4"/>
  <c r="CE42" i="4"/>
  <c r="CB42" i="4"/>
  <c r="BY42" i="4"/>
  <c r="BV42" i="4"/>
  <c r="BS42" i="4"/>
  <c r="BJ42" i="4"/>
  <c r="BG42" i="4"/>
  <c r="BD42" i="4"/>
  <c r="AZ42" i="4"/>
  <c r="AW42" i="4"/>
  <c r="AT42" i="4"/>
  <c r="AJ42" i="4"/>
  <c r="W42" i="4"/>
  <c r="V42" i="4"/>
  <c r="DH42" i="4" s="1"/>
  <c r="Q42" i="4"/>
  <c r="N42" i="4"/>
  <c r="K42" i="4"/>
  <c r="H42" i="4"/>
  <c r="E42" i="4"/>
  <c r="B42" i="4"/>
  <c r="DC41" i="4"/>
  <c r="CZ41" i="4"/>
  <c r="CW41" i="4"/>
  <c r="CV41" i="4"/>
  <c r="CU41" i="4"/>
  <c r="CQ41" i="4"/>
  <c r="CN41" i="4"/>
  <c r="CK41" i="4"/>
  <c r="CH41" i="4"/>
  <c r="CE41" i="4"/>
  <c r="CB41" i="4"/>
  <c r="BY41" i="4"/>
  <c r="BV41" i="4"/>
  <c r="BS41" i="4"/>
  <c r="BJ41" i="4"/>
  <c r="BG41" i="4"/>
  <c r="BD41" i="4"/>
  <c r="AZ41" i="4"/>
  <c r="AW41" i="4"/>
  <c r="AT41" i="4"/>
  <c r="AS41" i="4"/>
  <c r="AJ41" i="4"/>
  <c r="W41" i="4"/>
  <c r="Q41" i="4"/>
  <c r="N41" i="4"/>
  <c r="K41" i="4"/>
  <c r="H41" i="4"/>
  <c r="E41" i="4"/>
  <c r="B41" i="4"/>
  <c r="DC40" i="4"/>
  <c r="CZ40" i="4"/>
  <c r="CW40" i="4"/>
  <c r="CV40" i="4"/>
  <c r="CU40" i="4"/>
  <c r="CQ40" i="4"/>
  <c r="CN40" i="4"/>
  <c r="CK40" i="4"/>
  <c r="CH40" i="4"/>
  <c r="CE40" i="4"/>
  <c r="CB40" i="4"/>
  <c r="BY40" i="4"/>
  <c r="BV40" i="4"/>
  <c r="BS40" i="4"/>
  <c r="BJ40" i="4"/>
  <c r="BG40" i="4"/>
  <c r="BD40" i="4"/>
  <c r="AZ40" i="4"/>
  <c r="AW40" i="4"/>
  <c r="AT40" i="4"/>
  <c r="AJ40" i="4"/>
  <c r="W40" i="4"/>
  <c r="Q40" i="4"/>
  <c r="N40" i="4"/>
  <c r="K40" i="4"/>
  <c r="H40" i="4"/>
  <c r="E40" i="4"/>
  <c r="B40" i="4"/>
  <c r="DC39" i="4"/>
  <c r="CZ39" i="4"/>
  <c r="CW39" i="4"/>
  <c r="CV39" i="4"/>
  <c r="CU39" i="4"/>
  <c r="U39" i="4" s="1"/>
  <c r="DG39" i="4" s="1"/>
  <c r="CQ39" i="4"/>
  <c r="CN39" i="4"/>
  <c r="CK39" i="4"/>
  <c r="CH39" i="4"/>
  <c r="CE39" i="4"/>
  <c r="CB39" i="4"/>
  <c r="BY39" i="4"/>
  <c r="BV39" i="4"/>
  <c r="BS39" i="4"/>
  <c r="BJ39" i="4"/>
  <c r="BG39" i="4"/>
  <c r="BD39" i="4"/>
  <c r="AZ39" i="4"/>
  <c r="AW39" i="4"/>
  <c r="AT39" i="4"/>
  <c r="AS39" i="4" s="1"/>
  <c r="AJ39" i="4"/>
  <c r="W39" i="4"/>
  <c r="Q39" i="4"/>
  <c r="N39" i="4"/>
  <c r="K39" i="4"/>
  <c r="H39" i="4"/>
  <c r="E39" i="4"/>
  <c r="B39" i="4"/>
  <c r="DC38" i="4"/>
  <c r="CZ38" i="4"/>
  <c r="CW38" i="4"/>
  <c r="CT38" i="4" s="1"/>
  <c r="CV38" i="4"/>
  <c r="CU38" i="4"/>
  <c r="CQ38" i="4"/>
  <c r="CN38" i="4"/>
  <c r="CK38" i="4"/>
  <c r="CH38" i="4"/>
  <c r="CE38" i="4"/>
  <c r="CB38" i="4"/>
  <c r="BY38" i="4"/>
  <c r="BV38" i="4"/>
  <c r="BS38" i="4"/>
  <c r="BJ38" i="4"/>
  <c r="BG38" i="4"/>
  <c r="BD38" i="4"/>
  <c r="AZ38" i="4"/>
  <c r="AW38" i="4"/>
  <c r="AT38" i="4"/>
  <c r="AJ38" i="4"/>
  <c r="W38" i="4"/>
  <c r="U38" i="4" s="1"/>
  <c r="Q38" i="4"/>
  <c r="N38" i="4"/>
  <c r="K38" i="4"/>
  <c r="H38" i="4"/>
  <c r="E38" i="4"/>
  <c r="B38" i="4"/>
  <c r="DC37" i="4"/>
  <c r="CZ37" i="4"/>
  <c r="CW37" i="4"/>
  <c r="CV37" i="4"/>
  <c r="CU37" i="4"/>
  <c r="CQ37" i="4"/>
  <c r="CN37" i="4"/>
  <c r="CK37" i="4"/>
  <c r="CH37" i="4"/>
  <c r="CE37" i="4"/>
  <c r="CB37" i="4"/>
  <c r="BY37" i="4"/>
  <c r="BV37" i="4"/>
  <c r="BS37" i="4"/>
  <c r="BJ37" i="4"/>
  <c r="BG37" i="4"/>
  <c r="BD37" i="4"/>
  <c r="AZ37" i="4"/>
  <c r="AW37" i="4"/>
  <c r="AT37" i="4"/>
  <c r="AJ37" i="4"/>
  <c r="W37" i="4"/>
  <c r="U37" i="4" s="1"/>
  <c r="DG37" i="4" s="1"/>
  <c r="Q37" i="4"/>
  <c r="N37" i="4"/>
  <c r="K37" i="4"/>
  <c r="H37" i="4"/>
  <c r="E37" i="4"/>
  <c r="B37" i="4"/>
  <c r="DC36" i="4"/>
  <c r="CZ36" i="4"/>
  <c r="CW36" i="4"/>
  <c r="CV36" i="4"/>
  <c r="CU36" i="4"/>
  <c r="CQ36" i="4"/>
  <c r="CN36" i="4"/>
  <c r="CK36" i="4"/>
  <c r="CH36" i="4"/>
  <c r="CE36" i="4"/>
  <c r="CB36" i="4"/>
  <c r="BY36" i="4"/>
  <c r="BV36" i="4"/>
  <c r="BS36" i="4"/>
  <c r="BJ36" i="4"/>
  <c r="BG36" i="4"/>
  <c r="BD36" i="4"/>
  <c r="AZ36" i="4"/>
  <c r="AW36" i="4"/>
  <c r="AT36" i="4"/>
  <c r="AJ36" i="4"/>
  <c r="W36" i="4"/>
  <c r="Q36" i="4"/>
  <c r="N36" i="4"/>
  <c r="K36" i="4"/>
  <c r="H36" i="4"/>
  <c r="E36" i="4"/>
  <c r="B36" i="4"/>
  <c r="DC35" i="4"/>
  <c r="CZ35" i="4"/>
  <c r="CW35" i="4"/>
  <c r="CV35" i="4"/>
  <c r="CU35" i="4"/>
  <c r="CQ35" i="4"/>
  <c r="CN35" i="4"/>
  <c r="CK35" i="4"/>
  <c r="CH35" i="4"/>
  <c r="CE35" i="4"/>
  <c r="CB35" i="4"/>
  <c r="BY35" i="4"/>
  <c r="BV35" i="4"/>
  <c r="BS35" i="4"/>
  <c r="BJ35" i="4"/>
  <c r="BG35" i="4"/>
  <c r="BD35" i="4"/>
  <c r="AZ35" i="4"/>
  <c r="AW35" i="4"/>
  <c r="AT35" i="4"/>
  <c r="AJ35" i="4"/>
  <c r="W35" i="4"/>
  <c r="U35" i="4"/>
  <c r="DG35" i="4" s="1"/>
  <c r="Q35" i="4"/>
  <c r="N35" i="4"/>
  <c r="K35" i="4"/>
  <c r="H35" i="4"/>
  <c r="E35" i="4"/>
  <c r="B35" i="4"/>
  <c r="DC34" i="4"/>
  <c r="CZ34" i="4"/>
  <c r="CW34" i="4"/>
  <c r="CV34" i="4"/>
  <c r="CU34" i="4"/>
  <c r="CQ34" i="4"/>
  <c r="CN34" i="4"/>
  <c r="CK34" i="4"/>
  <c r="CH34" i="4"/>
  <c r="CE34" i="4"/>
  <c r="CB34" i="4"/>
  <c r="BY34" i="4"/>
  <c r="BV34" i="4"/>
  <c r="BS34" i="4"/>
  <c r="BJ34" i="4"/>
  <c r="BG34" i="4"/>
  <c r="BD34" i="4"/>
  <c r="AZ34" i="4"/>
  <c r="AW34" i="4"/>
  <c r="AT34" i="4"/>
  <c r="AJ34" i="4"/>
  <c r="W34" i="4"/>
  <c r="U34" i="4" s="1"/>
  <c r="Q34" i="4"/>
  <c r="N34" i="4"/>
  <c r="K34" i="4"/>
  <c r="H34" i="4"/>
  <c r="E34" i="4"/>
  <c r="B34" i="4"/>
  <c r="DC33" i="4"/>
  <c r="CZ33" i="4"/>
  <c r="CW33" i="4"/>
  <c r="CV33" i="4"/>
  <c r="CU33" i="4"/>
  <c r="CQ33" i="4"/>
  <c r="CN33" i="4"/>
  <c r="CK33" i="4"/>
  <c r="CH33" i="4"/>
  <c r="CE33" i="4"/>
  <c r="CB33" i="4"/>
  <c r="BY33" i="4"/>
  <c r="BV33" i="4"/>
  <c r="BS33" i="4"/>
  <c r="BJ33" i="4"/>
  <c r="BG33" i="4"/>
  <c r="BD33" i="4"/>
  <c r="AZ33" i="4"/>
  <c r="AW33" i="4"/>
  <c r="AT33" i="4"/>
  <c r="AJ33" i="4"/>
  <c r="W33" i="4"/>
  <c r="U33" i="4" s="1"/>
  <c r="DG33" i="4" s="1"/>
  <c r="Q33" i="4"/>
  <c r="N33" i="4"/>
  <c r="K33" i="4"/>
  <c r="H33" i="4"/>
  <c r="E33" i="4"/>
  <c r="B33" i="4"/>
  <c r="DC32" i="4"/>
  <c r="CT32" i="4" s="1"/>
  <c r="CZ32" i="4"/>
  <c r="CW32" i="4"/>
  <c r="CV32" i="4"/>
  <c r="CU32" i="4"/>
  <c r="CQ32" i="4"/>
  <c r="CN32" i="4"/>
  <c r="CK32" i="4"/>
  <c r="CH32" i="4"/>
  <c r="CE32" i="4"/>
  <c r="CB32" i="4"/>
  <c r="BY32" i="4"/>
  <c r="BV32" i="4"/>
  <c r="BS32" i="4"/>
  <c r="BJ32" i="4"/>
  <c r="BG32" i="4"/>
  <c r="BD32" i="4"/>
  <c r="AZ32" i="4"/>
  <c r="AW32" i="4"/>
  <c r="AT32" i="4"/>
  <c r="AS32" i="4" s="1"/>
  <c r="AJ32" i="4"/>
  <c r="W32" i="4"/>
  <c r="Q32" i="4"/>
  <c r="N32" i="4"/>
  <c r="K32" i="4"/>
  <c r="H32" i="4"/>
  <c r="E32" i="4"/>
  <c r="B32" i="4"/>
  <c r="DC31" i="4"/>
  <c r="CZ31" i="4"/>
  <c r="CW31" i="4"/>
  <c r="CV31" i="4"/>
  <c r="CU31" i="4"/>
  <c r="U31" i="4" s="1"/>
  <c r="CQ31" i="4"/>
  <c r="CN31" i="4"/>
  <c r="CK31" i="4"/>
  <c r="CH31" i="4"/>
  <c r="CE31" i="4"/>
  <c r="CB31" i="4"/>
  <c r="BY31" i="4"/>
  <c r="BV31" i="4"/>
  <c r="BS31" i="4"/>
  <c r="BJ31" i="4"/>
  <c r="BG31" i="4"/>
  <c r="BD31" i="4"/>
  <c r="AZ31" i="4"/>
  <c r="AW31" i="4"/>
  <c r="AT31" i="4"/>
  <c r="AS31" i="4" s="1"/>
  <c r="AJ31" i="4"/>
  <c r="W31" i="4"/>
  <c r="Q31" i="4"/>
  <c r="N31" i="4"/>
  <c r="K31" i="4"/>
  <c r="H31" i="4"/>
  <c r="E31" i="4"/>
  <c r="B31" i="4"/>
  <c r="DC30" i="4"/>
  <c r="CZ30" i="4"/>
  <c r="CW30" i="4"/>
  <c r="CV30" i="4"/>
  <c r="CU30" i="4"/>
  <c r="CQ30" i="4"/>
  <c r="CN30" i="4"/>
  <c r="CK30" i="4"/>
  <c r="CH30" i="4"/>
  <c r="CE30" i="4"/>
  <c r="CB30" i="4"/>
  <c r="BY30" i="4"/>
  <c r="BV30" i="4"/>
  <c r="BS30" i="4"/>
  <c r="BJ30" i="4"/>
  <c r="BG30" i="4"/>
  <c r="BD30" i="4"/>
  <c r="AZ30" i="4"/>
  <c r="AW30" i="4"/>
  <c r="AS30" i="4" s="1"/>
  <c r="AT30" i="4"/>
  <c r="AJ30" i="4"/>
  <c r="W30" i="4"/>
  <c r="Q30" i="4"/>
  <c r="N30" i="4"/>
  <c r="K30" i="4"/>
  <c r="H30" i="4"/>
  <c r="E30" i="4"/>
  <c r="B30" i="4"/>
  <c r="DC29" i="4"/>
  <c r="CZ29" i="4"/>
  <c r="CW29" i="4"/>
  <c r="CV29" i="4"/>
  <c r="CU29" i="4"/>
  <c r="CQ29" i="4"/>
  <c r="CN29" i="4"/>
  <c r="CK29" i="4"/>
  <c r="CH29" i="4"/>
  <c r="CE29" i="4"/>
  <c r="CB29" i="4"/>
  <c r="BY29" i="4"/>
  <c r="BV29" i="4"/>
  <c r="BS29" i="4"/>
  <c r="BJ29" i="4"/>
  <c r="BG29" i="4"/>
  <c r="BD29" i="4"/>
  <c r="AZ29" i="4"/>
  <c r="AW29" i="4"/>
  <c r="AT29" i="4"/>
  <c r="AJ29" i="4"/>
  <c r="W29" i="4"/>
  <c r="U29" i="4" s="1"/>
  <c r="DG29" i="4" s="1"/>
  <c r="Q29" i="4"/>
  <c r="N29" i="4"/>
  <c r="K29" i="4"/>
  <c r="H29" i="4"/>
  <c r="E29" i="4"/>
  <c r="B29" i="4"/>
  <c r="DC28" i="4"/>
  <c r="CZ28" i="4"/>
  <c r="CW28" i="4"/>
  <c r="CV28" i="4"/>
  <c r="CU28" i="4"/>
  <c r="CQ28" i="4"/>
  <c r="CN28" i="4"/>
  <c r="CK28" i="4"/>
  <c r="CH28" i="4"/>
  <c r="CE28" i="4"/>
  <c r="CB28" i="4"/>
  <c r="BY28" i="4"/>
  <c r="BV28" i="4"/>
  <c r="BS28" i="4"/>
  <c r="BJ28" i="4"/>
  <c r="BG28" i="4"/>
  <c r="BD28" i="4"/>
  <c r="AZ28" i="4"/>
  <c r="AW28" i="4"/>
  <c r="AT28" i="4"/>
  <c r="AJ28" i="4"/>
  <c r="W28" i="4"/>
  <c r="Q28" i="4"/>
  <c r="N28" i="4"/>
  <c r="K28" i="4"/>
  <c r="H28" i="4"/>
  <c r="E28" i="4"/>
  <c r="B28" i="4"/>
  <c r="DC27" i="4"/>
  <c r="CZ27" i="4"/>
  <c r="CW27" i="4"/>
  <c r="CV27" i="4"/>
  <c r="CU27" i="4"/>
  <c r="CQ27" i="4"/>
  <c r="CN27" i="4"/>
  <c r="CK27" i="4"/>
  <c r="CH27" i="4"/>
  <c r="CE27" i="4"/>
  <c r="CB27" i="4"/>
  <c r="BY27" i="4"/>
  <c r="BV27" i="4"/>
  <c r="BS27" i="4"/>
  <c r="BJ27" i="4"/>
  <c r="BG27" i="4"/>
  <c r="BD27" i="4"/>
  <c r="AZ27" i="4"/>
  <c r="AW27" i="4"/>
  <c r="AT27" i="4"/>
  <c r="AJ27" i="4"/>
  <c r="W27" i="4"/>
  <c r="U27" i="4" s="1"/>
  <c r="DG27" i="4" s="1"/>
  <c r="V27" i="4"/>
  <c r="DH27" i="4" s="1"/>
  <c r="Q27" i="4"/>
  <c r="N27" i="4"/>
  <c r="K27" i="4"/>
  <c r="H27" i="4"/>
  <c r="E27" i="4"/>
  <c r="B27" i="4"/>
  <c r="DC26" i="4"/>
  <c r="CZ26" i="4"/>
  <c r="CW26" i="4"/>
  <c r="CV26" i="4"/>
  <c r="CU26" i="4"/>
  <c r="CQ26" i="4"/>
  <c r="CN26" i="4"/>
  <c r="CK26" i="4"/>
  <c r="CH26" i="4"/>
  <c r="CE26" i="4"/>
  <c r="CB26" i="4"/>
  <c r="BY26" i="4"/>
  <c r="BV26" i="4"/>
  <c r="BS26" i="4"/>
  <c r="BJ26" i="4"/>
  <c r="BG26" i="4"/>
  <c r="BD26" i="4"/>
  <c r="AZ26" i="4"/>
  <c r="AW26" i="4"/>
  <c r="AT26" i="4"/>
  <c r="AJ26" i="4"/>
  <c r="V26" i="4" s="1"/>
  <c r="DH26" i="4" s="1"/>
  <c r="W26" i="4"/>
  <c r="Q26" i="4"/>
  <c r="N26" i="4"/>
  <c r="K26" i="4"/>
  <c r="H26" i="4"/>
  <c r="E26" i="4"/>
  <c r="B26" i="4"/>
  <c r="DC25" i="4"/>
  <c r="CZ25" i="4"/>
  <c r="CW25" i="4"/>
  <c r="CV25" i="4"/>
  <c r="CU25" i="4"/>
  <c r="CQ25" i="4"/>
  <c r="CN25" i="4"/>
  <c r="CK25" i="4"/>
  <c r="CH25" i="4"/>
  <c r="CE25" i="4"/>
  <c r="CB25" i="4"/>
  <c r="BY25" i="4"/>
  <c r="BV25" i="4"/>
  <c r="BS25" i="4"/>
  <c r="BJ25" i="4"/>
  <c r="BG25" i="4"/>
  <c r="BD25" i="4"/>
  <c r="AZ25" i="4"/>
  <c r="AW25" i="4"/>
  <c r="AS25" i="4" s="1"/>
  <c r="AT25" i="4"/>
  <c r="AJ25" i="4"/>
  <c r="W25" i="4"/>
  <c r="Q25" i="4"/>
  <c r="N25" i="4"/>
  <c r="K25" i="4"/>
  <c r="H25" i="4"/>
  <c r="E25" i="4"/>
  <c r="B25" i="4"/>
  <c r="DC24" i="4"/>
  <c r="CZ24" i="4"/>
  <c r="CW24" i="4"/>
  <c r="CV24" i="4"/>
  <c r="CU24" i="4"/>
  <c r="CQ24" i="4"/>
  <c r="CN24" i="4"/>
  <c r="CK24" i="4"/>
  <c r="CH24" i="4"/>
  <c r="CE24" i="4"/>
  <c r="CB24" i="4"/>
  <c r="BY24" i="4"/>
  <c r="BV24" i="4"/>
  <c r="BS24" i="4"/>
  <c r="BJ24" i="4"/>
  <c r="BG24" i="4"/>
  <c r="BD24" i="4"/>
  <c r="AZ24" i="4"/>
  <c r="AW24" i="4"/>
  <c r="AT24" i="4"/>
  <c r="AJ24" i="4"/>
  <c r="W24" i="4"/>
  <c r="Q24" i="4"/>
  <c r="N24" i="4"/>
  <c r="K24" i="4"/>
  <c r="H24" i="4"/>
  <c r="E24" i="4"/>
  <c r="B24" i="4"/>
  <c r="DC23" i="4"/>
  <c r="CZ23" i="4"/>
  <c r="CW23" i="4"/>
  <c r="CV23" i="4"/>
  <c r="CU23" i="4"/>
  <c r="CQ23" i="4"/>
  <c r="CO23" i="4"/>
  <c r="CO86" i="4" s="1"/>
  <c r="CN86" i="4" s="1"/>
  <c r="CK23" i="4"/>
  <c r="CI23" i="4"/>
  <c r="CE23" i="4"/>
  <c r="CB23" i="4"/>
  <c r="BY23" i="4"/>
  <c r="BV23" i="4"/>
  <c r="BS23" i="4"/>
  <c r="BN23" i="4"/>
  <c r="BN86" i="4" s="1"/>
  <c r="BJ23" i="4"/>
  <c r="BG23" i="4"/>
  <c r="BD23" i="4"/>
  <c r="AZ23" i="4"/>
  <c r="AW23" i="4"/>
  <c r="AT23" i="4"/>
  <c r="AJ23" i="4"/>
  <c r="V23" i="4" s="1"/>
  <c r="DH23" i="4" s="1"/>
  <c r="W23" i="4"/>
  <c r="R23" i="4"/>
  <c r="R86" i="4" s="1"/>
  <c r="Q86" i="4" s="1"/>
  <c r="Q23" i="4"/>
  <c r="N23" i="4"/>
  <c r="K23" i="4"/>
  <c r="H23" i="4"/>
  <c r="E23" i="4"/>
  <c r="B23" i="4"/>
  <c r="DC22" i="4"/>
  <c r="CZ22" i="4"/>
  <c r="CW22" i="4"/>
  <c r="CV22" i="4"/>
  <c r="CU22" i="4"/>
  <c r="CQ22" i="4"/>
  <c r="CN22" i="4"/>
  <c r="CK22" i="4"/>
  <c r="CH22" i="4"/>
  <c r="CE22" i="4"/>
  <c r="CB22" i="4"/>
  <c r="BY22" i="4"/>
  <c r="BV22" i="4"/>
  <c r="BS22" i="4"/>
  <c r="BJ22" i="4"/>
  <c r="BG22" i="4"/>
  <c r="BD22" i="4"/>
  <c r="AZ22" i="4"/>
  <c r="AW22" i="4"/>
  <c r="AT22" i="4"/>
  <c r="AJ22" i="4"/>
  <c r="W22" i="4"/>
  <c r="Q22" i="4"/>
  <c r="N22" i="4"/>
  <c r="K22" i="4"/>
  <c r="H22" i="4"/>
  <c r="E22" i="4"/>
  <c r="B22" i="4"/>
  <c r="DC21" i="4"/>
  <c r="CZ21" i="4"/>
  <c r="CW21" i="4"/>
  <c r="CV21" i="4"/>
  <c r="CU21" i="4"/>
  <c r="CQ21" i="4"/>
  <c r="CN21" i="4"/>
  <c r="CK21" i="4"/>
  <c r="CH21" i="4"/>
  <c r="CE21" i="4"/>
  <c r="CB21" i="4"/>
  <c r="BY21" i="4"/>
  <c r="BV21" i="4"/>
  <c r="BS21" i="4"/>
  <c r="BJ21" i="4"/>
  <c r="BG21" i="4"/>
  <c r="BD21" i="4"/>
  <c r="AZ21" i="4"/>
  <c r="AW21" i="4"/>
  <c r="AT21" i="4"/>
  <c r="AJ21" i="4"/>
  <c r="W21" i="4"/>
  <c r="U21" i="4"/>
  <c r="Q21" i="4"/>
  <c r="N21" i="4"/>
  <c r="K21" i="4"/>
  <c r="H21" i="4"/>
  <c r="E21" i="4"/>
  <c r="B21" i="4"/>
  <c r="DC20" i="4"/>
  <c r="CZ20" i="4"/>
  <c r="CW20" i="4"/>
  <c r="CV20" i="4"/>
  <c r="CU20" i="4"/>
  <c r="CQ20" i="4"/>
  <c r="CN20" i="4"/>
  <c r="CK20" i="4"/>
  <c r="CH20" i="4"/>
  <c r="CE20" i="4"/>
  <c r="CB20" i="4"/>
  <c r="BY20" i="4"/>
  <c r="BV20" i="4"/>
  <c r="BS20" i="4"/>
  <c r="BM20" i="4" s="1"/>
  <c r="BJ20" i="4"/>
  <c r="BG20" i="4"/>
  <c r="BD20" i="4"/>
  <c r="AZ20" i="4"/>
  <c r="AW20" i="4"/>
  <c r="AT20" i="4"/>
  <c r="AJ20" i="4"/>
  <c r="V20" i="4" s="1"/>
  <c r="DH20" i="4" s="1"/>
  <c r="W20" i="4"/>
  <c r="U20" i="4" s="1"/>
  <c r="Q20" i="4"/>
  <c r="N20" i="4"/>
  <c r="K20" i="4"/>
  <c r="H20" i="4"/>
  <c r="E20" i="4"/>
  <c r="B20" i="4"/>
  <c r="DC19" i="4"/>
  <c r="CZ19" i="4"/>
  <c r="CW19" i="4"/>
  <c r="CV19" i="4"/>
  <c r="CU19" i="4"/>
  <c r="CQ19" i="4"/>
  <c r="CN19" i="4"/>
  <c r="CK19" i="4"/>
  <c r="CH19" i="4"/>
  <c r="CE19" i="4"/>
  <c r="CB19" i="4"/>
  <c r="BY19" i="4"/>
  <c r="BV19" i="4"/>
  <c r="BS19" i="4"/>
  <c r="BJ19" i="4"/>
  <c r="BG19" i="4"/>
  <c r="BD19" i="4"/>
  <c r="AZ19" i="4"/>
  <c r="AW19" i="4"/>
  <c r="AT19" i="4"/>
  <c r="AJ19" i="4"/>
  <c r="V19" i="4" s="1"/>
  <c r="DH19" i="4" s="1"/>
  <c r="W19" i="4"/>
  <c r="Q19" i="4"/>
  <c r="N19" i="4"/>
  <c r="K19" i="4"/>
  <c r="H19" i="4"/>
  <c r="E19" i="4"/>
  <c r="B19" i="4"/>
  <c r="DC18" i="4"/>
  <c r="CZ18" i="4"/>
  <c r="CW18" i="4"/>
  <c r="CV18" i="4"/>
  <c r="CU18" i="4"/>
  <c r="CQ18" i="4"/>
  <c r="CN18" i="4"/>
  <c r="CK18" i="4"/>
  <c r="CH18" i="4"/>
  <c r="CE18" i="4"/>
  <c r="CB18" i="4"/>
  <c r="BY18" i="4"/>
  <c r="BV18" i="4"/>
  <c r="BS18" i="4"/>
  <c r="BJ18" i="4"/>
  <c r="BG18" i="4"/>
  <c r="BD18" i="4"/>
  <c r="AZ18" i="4"/>
  <c r="AW18" i="4"/>
  <c r="AT18" i="4"/>
  <c r="AJ18" i="4"/>
  <c r="W18" i="4"/>
  <c r="U18" i="4" s="1"/>
  <c r="Q18" i="4"/>
  <c r="N18" i="4"/>
  <c r="K18" i="4"/>
  <c r="H18" i="4"/>
  <c r="E18" i="4"/>
  <c r="B18" i="4"/>
  <c r="DC17" i="4"/>
  <c r="CZ17" i="4"/>
  <c r="CW17" i="4"/>
  <c r="CV17" i="4"/>
  <c r="CU17" i="4"/>
  <c r="CQ17" i="4"/>
  <c r="CN17" i="4"/>
  <c r="CK17" i="4"/>
  <c r="CH17" i="4"/>
  <c r="CE17" i="4"/>
  <c r="CB17" i="4"/>
  <c r="BY17" i="4"/>
  <c r="BV17" i="4"/>
  <c r="BS17" i="4"/>
  <c r="BJ17" i="4"/>
  <c r="BG17" i="4"/>
  <c r="BD17" i="4"/>
  <c r="AZ17" i="4"/>
  <c r="AW17" i="4"/>
  <c r="AT17" i="4"/>
  <c r="AJ17" i="4"/>
  <c r="W17" i="4"/>
  <c r="U17" i="4" s="1"/>
  <c r="DG17" i="4" s="1"/>
  <c r="Q17" i="4"/>
  <c r="N17" i="4"/>
  <c r="K17" i="4"/>
  <c r="H17" i="4"/>
  <c r="E17" i="4"/>
  <c r="B17" i="4"/>
  <c r="DC16" i="4"/>
  <c r="CZ16" i="4"/>
  <c r="CW16" i="4"/>
  <c r="CV16" i="4"/>
  <c r="CU16" i="4"/>
  <c r="CQ16" i="4"/>
  <c r="CN16" i="4"/>
  <c r="CK16" i="4"/>
  <c r="CH16" i="4"/>
  <c r="CE16" i="4"/>
  <c r="CB16" i="4"/>
  <c r="BY16" i="4"/>
  <c r="BV16" i="4"/>
  <c r="BS16" i="4"/>
  <c r="BJ16" i="4"/>
  <c r="BG16" i="4"/>
  <c r="BD16" i="4"/>
  <c r="AZ16" i="4"/>
  <c r="AW16" i="4"/>
  <c r="AS16" i="4" s="1"/>
  <c r="AT16" i="4"/>
  <c r="AJ16" i="4"/>
  <c r="W16" i="4"/>
  <c r="U16" i="4" s="1"/>
  <c r="Q16" i="4"/>
  <c r="N16" i="4"/>
  <c r="K16" i="4"/>
  <c r="H16" i="4"/>
  <c r="E16" i="4"/>
  <c r="B16" i="4"/>
  <c r="DC15" i="4"/>
  <c r="CZ15" i="4"/>
  <c r="CW15" i="4"/>
  <c r="CV15" i="4"/>
  <c r="CU15" i="4"/>
  <c r="CQ15" i="4"/>
  <c r="CN15" i="4"/>
  <c r="CK15" i="4"/>
  <c r="CH15" i="4"/>
  <c r="CE15" i="4"/>
  <c r="CB15" i="4"/>
  <c r="BY15" i="4"/>
  <c r="BV15" i="4"/>
  <c r="BS15" i="4"/>
  <c r="BJ15" i="4"/>
  <c r="BG15" i="4"/>
  <c r="BD15" i="4"/>
  <c r="AZ15" i="4"/>
  <c r="AW15" i="4"/>
  <c r="AT15" i="4"/>
  <c r="AJ15" i="4"/>
  <c r="V15" i="4" s="1"/>
  <c r="DH15" i="4" s="1"/>
  <c r="W15" i="4"/>
  <c r="U15" i="4" s="1"/>
  <c r="DG15" i="4" s="1"/>
  <c r="Q15" i="4"/>
  <c r="N15" i="4"/>
  <c r="K15" i="4"/>
  <c r="H15" i="4"/>
  <c r="E15" i="4"/>
  <c r="B15" i="4"/>
  <c r="DC14" i="4"/>
  <c r="CZ14" i="4"/>
  <c r="CW14" i="4"/>
  <c r="CV14" i="4"/>
  <c r="CU14" i="4"/>
  <c r="CQ14" i="4"/>
  <c r="CN14" i="4"/>
  <c r="CK14" i="4"/>
  <c r="CH14" i="4"/>
  <c r="CE14" i="4"/>
  <c r="CB14" i="4"/>
  <c r="BY14" i="4"/>
  <c r="BV14" i="4"/>
  <c r="BS14" i="4"/>
  <c r="BJ14" i="4"/>
  <c r="BG14" i="4"/>
  <c r="BD14" i="4"/>
  <c r="AZ14" i="4"/>
  <c r="AW14" i="4"/>
  <c r="AS14" i="4" s="1"/>
  <c r="AT14" i="4"/>
  <c r="AJ14" i="4"/>
  <c r="W14" i="4"/>
  <c r="U14" i="4" s="1"/>
  <c r="Q14" i="4"/>
  <c r="N14" i="4"/>
  <c r="K14" i="4"/>
  <c r="H14" i="4"/>
  <c r="E14" i="4"/>
  <c r="B14" i="4"/>
  <c r="DC13" i="4"/>
  <c r="CZ13" i="4"/>
  <c r="CW13" i="4"/>
  <c r="CV13" i="4"/>
  <c r="CU13" i="4"/>
  <c r="CQ13" i="4"/>
  <c r="CN13" i="4"/>
  <c r="CK13" i="4"/>
  <c r="CH13" i="4"/>
  <c r="CE13" i="4"/>
  <c r="CB13" i="4"/>
  <c r="BY13" i="4"/>
  <c r="BV13" i="4"/>
  <c r="BS13" i="4"/>
  <c r="BM13" i="4" s="1"/>
  <c r="BJ13" i="4"/>
  <c r="BG13" i="4"/>
  <c r="BD13" i="4"/>
  <c r="AZ13" i="4"/>
  <c r="AW13" i="4"/>
  <c r="AT13" i="4"/>
  <c r="AJ13" i="4"/>
  <c r="V13" i="4" s="1"/>
  <c r="DH13" i="4" s="1"/>
  <c r="W13" i="4"/>
  <c r="U13" i="4" s="1"/>
  <c r="DG13" i="4" s="1"/>
  <c r="Q13" i="4"/>
  <c r="N13" i="4"/>
  <c r="K13" i="4"/>
  <c r="H13" i="4"/>
  <c r="E13" i="4"/>
  <c r="B13" i="4"/>
  <c r="DC12" i="4"/>
  <c r="CZ12" i="4"/>
  <c r="CW12" i="4"/>
  <c r="CV12" i="4"/>
  <c r="CU12" i="4"/>
  <c r="CQ12" i="4"/>
  <c r="CN12" i="4"/>
  <c r="CK12" i="4"/>
  <c r="CH12" i="4"/>
  <c r="CE12" i="4"/>
  <c r="CB12" i="4"/>
  <c r="BY12" i="4"/>
  <c r="BV12" i="4"/>
  <c r="BS12" i="4"/>
  <c r="BM12" i="4" s="1"/>
  <c r="BJ12" i="4"/>
  <c r="BG12" i="4"/>
  <c r="BD12" i="4"/>
  <c r="AZ12" i="4"/>
  <c r="AW12" i="4"/>
  <c r="AT12" i="4"/>
  <c r="AJ12" i="4"/>
  <c r="W12" i="4"/>
  <c r="Q12" i="4"/>
  <c r="N12" i="4"/>
  <c r="K12" i="4"/>
  <c r="H12" i="4"/>
  <c r="E12" i="4"/>
  <c r="B12" i="4"/>
  <c r="DC11" i="4"/>
  <c r="CZ11" i="4"/>
  <c r="CW11" i="4"/>
  <c r="CV11" i="4"/>
  <c r="CU11" i="4"/>
  <c r="CQ11" i="4"/>
  <c r="CN11" i="4"/>
  <c r="CK11" i="4"/>
  <c r="CH11" i="4"/>
  <c r="CE11" i="4"/>
  <c r="CB11" i="4"/>
  <c r="BY11" i="4"/>
  <c r="BV11" i="4"/>
  <c r="BS11" i="4"/>
  <c r="BJ11" i="4"/>
  <c r="BG11" i="4"/>
  <c r="BD11" i="4"/>
  <c r="AZ11" i="4"/>
  <c r="AW11" i="4"/>
  <c r="AT11" i="4"/>
  <c r="AJ11" i="4"/>
  <c r="V11" i="4" s="1"/>
  <c r="DH11" i="4" s="1"/>
  <c r="W11" i="4"/>
  <c r="Q11" i="4"/>
  <c r="N11" i="4"/>
  <c r="K11" i="4"/>
  <c r="H11" i="4"/>
  <c r="E11" i="4"/>
  <c r="B11" i="4"/>
  <c r="DC10" i="4"/>
  <c r="CZ10" i="4"/>
  <c r="CW10" i="4"/>
  <c r="CV10" i="4"/>
  <c r="CU10" i="4"/>
  <c r="CQ10" i="4"/>
  <c r="CN10" i="4"/>
  <c r="CK10" i="4"/>
  <c r="CH10" i="4"/>
  <c r="CE10" i="4"/>
  <c r="CB10" i="4"/>
  <c r="BY10" i="4"/>
  <c r="BV10" i="4"/>
  <c r="BS10" i="4"/>
  <c r="BJ10" i="4"/>
  <c r="BG10" i="4"/>
  <c r="BD10" i="4"/>
  <c r="AZ10" i="4"/>
  <c r="AW10" i="4"/>
  <c r="AT10" i="4"/>
  <c r="AJ10" i="4"/>
  <c r="W10" i="4"/>
  <c r="Q10" i="4"/>
  <c r="N10" i="4"/>
  <c r="K10" i="4"/>
  <c r="H10" i="4"/>
  <c r="E10" i="4"/>
  <c r="B10" i="4"/>
  <c r="DC9" i="4"/>
  <c r="CZ9" i="4"/>
  <c r="CW9" i="4"/>
  <c r="CV9" i="4"/>
  <c r="CU9" i="4"/>
  <c r="CQ9" i="4"/>
  <c r="CN9" i="4"/>
  <c r="CK9" i="4"/>
  <c r="CH9" i="4"/>
  <c r="CE9" i="4"/>
  <c r="CB9" i="4"/>
  <c r="BY9" i="4"/>
  <c r="BV9" i="4"/>
  <c r="BS9" i="4"/>
  <c r="BJ9" i="4"/>
  <c r="BG9" i="4"/>
  <c r="BD9" i="4"/>
  <c r="AZ9" i="4"/>
  <c r="AW9" i="4"/>
  <c r="AT9" i="4"/>
  <c r="AJ9" i="4"/>
  <c r="W9" i="4"/>
  <c r="Q9" i="4"/>
  <c r="N9" i="4"/>
  <c r="K9" i="4"/>
  <c r="H9" i="4"/>
  <c r="E9" i="4"/>
  <c r="B9" i="4"/>
  <c r="DC8" i="4"/>
  <c r="CZ8" i="4"/>
  <c r="CW8" i="4"/>
  <c r="CV8" i="4"/>
  <c r="CU8" i="4"/>
  <c r="CQ8" i="4"/>
  <c r="CN8" i="4"/>
  <c r="CK8" i="4"/>
  <c r="CH8" i="4"/>
  <c r="CE8" i="4"/>
  <c r="CB8" i="4"/>
  <c r="BY8" i="4"/>
  <c r="BV8" i="4"/>
  <c r="BS8" i="4"/>
  <c r="BJ8" i="4"/>
  <c r="BG8" i="4"/>
  <c r="BD8" i="4"/>
  <c r="AZ8" i="4"/>
  <c r="AW8" i="4"/>
  <c r="AT8" i="4"/>
  <c r="AJ8" i="4"/>
  <c r="W8" i="4"/>
  <c r="Q8" i="4"/>
  <c r="N8" i="4"/>
  <c r="K8" i="4"/>
  <c r="H8" i="4"/>
  <c r="E8" i="4"/>
  <c r="B8" i="4"/>
  <c r="DC7" i="4"/>
  <c r="CZ7" i="4"/>
  <c r="CW7" i="4"/>
  <c r="CV7" i="4"/>
  <c r="CU7" i="4"/>
  <c r="CQ7" i="4"/>
  <c r="CN7" i="4"/>
  <c r="CK7" i="4"/>
  <c r="CH7" i="4"/>
  <c r="CE7" i="4"/>
  <c r="CB7" i="4"/>
  <c r="BY7" i="4"/>
  <c r="BV7" i="4"/>
  <c r="BS7" i="4"/>
  <c r="BJ7" i="4"/>
  <c r="BG7" i="4"/>
  <c r="BD7" i="4"/>
  <c r="AZ7" i="4"/>
  <c r="AW7" i="4"/>
  <c r="AT7" i="4"/>
  <c r="AJ7" i="4"/>
  <c r="W7" i="4"/>
  <c r="Q7" i="4"/>
  <c r="N7" i="4"/>
  <c r="K7" i="4"/>
  <c r="H7" i="4"/>
  <c r="E7" i="4"/>
  <c r="B7" i="4"/>
  <c r="CT15" i="4" l="1"/>
  <c r="CT16" i="4"/>
  <c r="AS21" i="4"/>
  <c r="U24" i="4"/>
  <c r="BM24" i="4"/>
  <c r="V31" i="4"/>
  <c r="DH31" i="4" s="1"/>
  <c r="BM32" i="4"/>
  <c r="AS35" i="4"/>
  <c r="AS36" i="4"/>
  <c r="V40" i="4"/>
  <c r="DH40" i="4" s="1"/>
  <c r="BM41" i="4"/>
  <c r="U44" i="4"/>
  <c r="BM44" i="4"/>
  <c r="U45" i="4"/>
  <c r="U50" i="4"/>
  <c r="U55" i="4"/>
  <c r="E58" i="4"/>
  <c r="U65" i="4"/>
  <c r="CT70" i="4"/>
  <c r="CT71" i="4"/>
  <c r="CT72" i="4"/>
  <c r="V77" i="4"/>
  <c r="BM77" i="4"/>
  <c r="U79" i="4"/>
  <c r="DG79" i="4" s="1"/>
  <c r="BM79" i="4"/>
  <c r="U82" i="4"/>
  <c r="DG82" i="4" s="1"/>
  <c r="U83" i="4"/>
  <c r="U19" i="4"/>
  <c r="DG19" i="4" s="1"/>
  <c r="CT19" i="4"/>
  <c r="U25" i="4"/>
  <c r="BM47" i="4"/>
  <c r="V48" i="4"/>
  <c r="DH48" i="4" s="1"/>
  <c r="V50" i="4"/>
  <c r="DH50" i="4" s="1"/>
  <c r="V74" i="4"/>
  <c r="DH74" i="4" s="1"/>
  <c r="CT76" i="4"/>
  <c r="AS78" i="4"/>
  <c r="AS81" i="4"/>
  <c r="AS82" i="4"/>
  <c r="AS83" i="4"/>
  <c r="BY86" i="4"/>
  <c r="V7" i="4"/>
  <c r="DH7" i="4" s="1"/>
  <c r="V9" i="4"/>
  <c r="DH9" i="4" s="1"/>
  <c r="BM16" i="4"/>
  <c r="AS17" i="4"/>
  <c r="AS19" i="4"/>
  <c r="V29" i="4"/>
  <c r="DH29" i="4" s="1"/>
  <c r="CT36" i="4"/>
  <c r="U41" i="4"/>
  <c r="AS44" i="4"/>
  <c r="AS46" i="4"/>
  <c r="AS57" i="4"/>
  <c r="V59" i="4"/>
  <c r="DH59" i="4" s="1"/>
  <c r="V61" i="4"/>
  <c r="DH61" i="4" s="1"/>
  <c r="BM62" i="4"/>
  <c r="AS73" i="4"/>
  <c r="AS74" i="4"/>
  <c r="U76" i="4"/>
  <c r="U77" i="4"/>
  <c r="DG77" i="4" s="1"/>
  <c r="CT80" i="4"/>
  <c r="CV86" i="4"/>
  <c r="CT7" i="4"/>
  <c r="CT9" i="4"/>
  <c r="U7" i="4"/>
  <c r="DG7" i="4" s="1"/>
  <c r="BM7" i="4"/>
  <c r="U9" i="4"/>
  <c r="DG9" i="4" s="1"/>
  <c r="BM9" i="4"/>
  <c r="AS12" i="4"/>
  <c r="AS13" i="4"/>
  <c r="BM14" i="4"/>
  <c r="AS15" i="4"/>
  <c r="BM17" i="4"/>
  <c r="BM18" i="4"/>
  <c r="AS22" i="4"/>
  <c r="AS28" i="4"/>
  <c r="CT34" i="4"/>
  <c r="BM38" i="4"/>
  <c r="CT59" i="4"/>
  <c r="CZ86" i="4"/>
  <c r="BM8" i="4"/>
  <c r="BM10" i="4"/>
  <c r="U11" i="4"/>
  <c r="DG11" i="4" s="1"/>
  <c r="BM11" i="4"/>
  <c r="CT11" i="4"/>
  <c r="U12" i="4"/>
  <c r="CT12" i="4"/>
  <c r="CT13" i="4"/>
  <c r="CT14" i="4"/>
  <c r="V17" i="4"/>
  <c r="DH17" i="4" s="1"/>
  <c r="V18" i="4"/>
  <c r="DH18" i="4" s="1"/>
  <c r="V21" i="4"/>
  <c r="DH21" i="4" s="1"/>
  <c r="BM21" i="4"/>
  <c r="BM22" i="4"/>
  <c r="AS26" i="4"/>
  <c r="AS29" i="4"/>
  <c r="V30" i="4"/>
  <c r="DH30" i="4" s="1"/>
  <c r="BM34" i="4"/>
  <c r="U36" i="4"/>
  <c r="AS37" i="4"/>
  <c r="AS38" i="4"/>
  <c r="BM46" i="4"/>
  <c r="AS53" i="4"/>
  <c r="CT53" i="4"/>
  <c r="BM56" i="4"/>
  <c r="V57" i="4"/>
  <c r="DH57" i="4" s="1"/>
  <c r="AS58" i="4"/>
  <c r="V62" i="4"/>
  <c r="DH62" i="4" s="1"/>
  <c r="U64" i="4"/>
  <c r="AS67" i="4"/>
  <c r="V69" i="4"/>
  <c r="DH69" i="4" s="1"/>
  <c r="BM69" i="4"/>
  <c r="CT69" i="4"/>
  <c r="V70" i="4"/>
  <c r="DH70" i="4" s="1"/>
  <c r="V71" i="4"/>
  <c r="DH71" i="4" s="1"/>
  <c r="V72" i="4"/>
  <c r="DH72" i="4" s="1"/>
  <c r="CT74" i="4"/>
  <c r="V80" i="4"/>
  <c r="DH80" i="4" s="1"/>
  <c r="CT81" i="4"/>
  <c r="CK86" i="4"/>
  <c r="CT20" i="4"/>
  <c r="V22" i="4"/>
  <c r="DH22" i="4" s="1"/>
  <c r="CN23" i="4"/>
  <c r="V25" i="4"/>
  <c r="DH25" i="4" s="1"/>
  <c r="AS27" i="4"/>
  <c r="V28" i="4"/>
  <c r="DH28" i="4" s="1"/>
  <c r="U32" i="4"/>
  <c r="AS33" i="4"/>
  <c r="AS34" i="4"/>
  <c r="BM36" i="4"/>
  <c r="V39" i="4"/>
  <c r="DH39" i="4" s="1"/>
  <c r="BM39" i="4"/>
  <c r="AS45" i="4"/>
  <c r="V46" i="4"/>
  <c r="DH46" i="4" s="1"/>
  <c r="U48" i="4"/>
  <c r="T48" i="4" s="1"/>
  <c r="DF48" i="4" s="1"/>
  <c r="U53" i="4"/>
  <c r="U54" i="4"/>
  <c r="CT60" i="4"/>
  <c r="AS62" i="4"/>
  <c r="V64" i="4"/>
  <c r="DH64" i="4" s="1"/>
  <c r="U66" i="4"/>
  <c r="AS68" i="4"/>
  <c r="BM74" i="4"/>
  <c r="U75" i="4"/>
  <c r="DG75" i="4" s="1"/>
  <c r="CT77" i="4"/>
  <c r="CT83" i="4"/>
  <c r="BM52" i="4"/>
  <c r="V54" i="4"/>
  <c r="DH54" i="4" s="1"/>
  <c r="BM55" i="4"/>
  <c r="BM65" i="4"/>
  <c r="BM73" i="4"/>
  <c r="BM75" i="4"/>
  <c r="CT78" i="4"/>
  <c r="AS79" i="4"/>
  <c r="BM83" i="4"/>
  <c r="AS10" i="4"/>
  <c r="T49" i="4"/>
  <c r="DF49" i="4" s="1"/>
  <c r="DG49" i="4"/>
  <c r="DG44" i="4"/>
  <c r="AS8" i="4"/>
  <c r="DG71" i="4"/>
  <c r="T71" i="4"/>
  <c r="DF71" i="4" s="1"/>
  <c r="U8" i="4"/>
  <c r="DG8" i="4" s="1"/>
  <c r="U10" i="4"/>
  <c r="DG10" i="4" s="1"/>
  <c r="V12" i="4"/>
  <c r="DH12" i="4" s="1"/>
  <c r="V14" i="4"/>
  <c r="DH14" i="4" s="1"/>
  <c r="T25" i="4"/>
  <c r="DF25" i="4" s="1"/>
  <c r="AS7" i="4"/>
  <c r="V8" i="4"/>
  <c r="DH8" i="4" s="1"/>
  <c r="AS9" i="4"/>
  <c r="V10" i="4"/>
  <c r="DH10" i="4" s="1"/>
  <c r="AS11" i="4"/>
  <c r="AS18" i="4"/>
  <c r="BM19" i="4"/>
  <c r="AS20" i="4"/>
  <c r="BM23" i="4"/>
  <c r="V24" i="4"/>
  <c r="DH24" i="4" s="1"/>
  <c r="CT27" i="4"/>
  <c r="CT29" i="4"/>
  <c r="CT31" i="4"/>
  <c r="CT33" i="4"/>
  <c r="CT35" i="4"/>
  <c r="CT37" i="4"/>
  <c r="U40" i="4"/>
  <c r="CT50" i="4"/>
  <c r="CT51" i="4"/>
  <c r="V53" i="4"/>
  <c r="DH53" i="4" s="1"/>
  <c r="BM53" i="4"/>
  <c r="CT58" i="4"/>
  <c r="AS59" i="4"/>
  <c r="V60" i="4"/>
  <c r="DH60" i="4" s="1"/>
  <c r="BM60" i="4"/>
  <c r="U63" i="4"/>
  <c r="N65" i="4"/>
  <c r="AJ65" i="4"/>
  <c r="V65" i="4" s="1"/>
  <c r="CT67" i="4"/>
  <c r="CT68" i="4"/>
  <c r="BM70" i="4"/>
  <c r="BM71" i="4"/>
  <c r="AS72" i="4"/>
  <c r="BM76" i="4"/>
  <c r="V79" i="4"/>
  <c r="CT79" i="4"/>
  <c r="AS80" i="4"/>
  <c r="W81" i="4"/>
  <c r="U81" i="4" s="1"/>
  <c r="T81" i="4" s="1"/>
  <c r="B86" i="4"/>
  <c r="K86" i="4"/>
  <c r="AW86" i="4"/>
  <c r="BG86" i="4"/>
  <c r="CE86" i="4"/>
  <c r="BM15" i="4"/>
  <c r="CT17" i="4"/>
  <c r="CT18" i="4"/>
  <c r="CT25" i="4"/>
  <c r="CT26" i="4"/>
  <c r="BM27" i="4"/>
  <c r="BM29" i="4"/>
  <c r="BM31" i="4"/>
  <c r="V33" i="4"/>
  <c r="DH33" i="4" s="1"/>
  <c r="BM33" i="4"/>
  <c r="V35" i="4"/>
  <c r="DH35" i="4" s="1"/>
  <c r="BM35" i="4"/>
  <c r="V37" i="4"/>
  <c r="DH37" i="4" s="1"/>
  <c r="BM37" i="4"/>
  <c r="CT39" i="4"/>
  <c r="CT40" i="4"/>
  <c r="CT42" i="4"/>
  <c r="CT47" i="4"/>
  <c r="CT48" i="4"/>
  <c r="V51" i="4"/>
  <c r="DH51" i="4" s="1"/>
  <c r="BM51" i="4"/>
  <c r="CT56" i="4"/>
  <c r="CT57" i="4"/>
  <c r="V58" i="4"/>
  <c r="DH58" i="4" s="1"/>
  <c r="BM58" i="4"/>
  <c r="CT63" i="4"/>
  <c r="CT64" i="4"/>
  <c r="CT65" i="4"/>
  <c r="CT66" i="4"/>
  <c r="V68" i="4"/>
  <c r="DH68" i="4" s="1"/>
  <c r="BM68" i="4"/>
  <c r="CT73" i="4"/>
  <c r="U78" i="4"/>
  <c r="BM78" i="4"/>
  <c r="BM81" i="4"/>
  <c r="CT82" i="4"/>
  <c r="CU86" i="4"/>
  <c r="DC86" i="4"/>
  <c r="AS23" i="4"/>
  <c r="CT23" i="4"/>
  <c r="AS24" i="4"/>
  <c r="CT24" i="4"/>
  <c r="BM25" i="4"/>
  <c r="U26" i="4"/>
  <c r="DG26" i="4" s="1"/>
  <c r="T27" i="4"/>
  <c r="DF27" i="4" s="1"/>
  <c r="T29" i="4"/>
  <c r="DF29" i="4" s="1"/>
  <c r="BM30" i="4"/>
  <c r="T31" i="4"/>
  <c r="V36" i="4"/>
  <c r="DH36" i="4" s="1"/>
  <c r="V38" i="4"/>
  <c r="DH38" i="4" s="1"/>
  <c r="AS40" i="4"/>
  <c r="V41" i="4"/>
  <c r="DH41" i="4" s="1"/>
  <c r="CT41" i="4"/>
  <c r="AS42" i="4"/>
  <c r="AJ43" i="4"/>
  <c r="V43" i="4" s="1"/>
  <c r="DH43" i="4" s="1"/>
  <c r="V44" i="4"/>
  <c r="DH44" i="4" s="1"/>
  <c r="CT44" i="4"/>
  <c r="CT45" i="4"/>
  <c r="CT46" i="4"/>
  <c r="BM48" i="4"/>
  <c r="CT54" i="4"/>
  <c r="CT55" i="4"/>
  <c r="BM57" i="4"/>
  <c r="U59" i="4"/>
  <c r="BM61" i="4"/>
  <c r="CT61" i="4"/>
  <c r="CT62" i="4"/>
  <c r="AS63" i="4"/>
  <c r="BM64" i="4"/>
  <c r="V66" i="4"/>
  <c r="DH66" i="4" s="1"/>
  <c r="BM66" i="4"/>
  <c r="U72" i="4"/>
  <c r="CT75" i="4"/>
  <c r="AS76" i="4"/>
  <c r="U80" i="4"/>
  <c r="BM80" i="4"/>
  <c r="DF85" i="4"/>
  <c r="AT86" i="4"/>
  <c r="AZ86" i="4"/>
  <c r="BJ86" i="4"/>
  <c r="CB86" i="4"/>
  <c r="CQ86" i="4"/>
  <c r="CT8" i="4"/>
  <c r="CT10" i="4"/>
  <c r="V16" i="4"/>
  <c r="DH16" i="4" s="1"/>
  <c r="U22" i="4"/>
  <c r="T51" i="4"/>
  <c r="T18" i="4"/>
  <c r="DF18" i="4" s="1"/>
  <c r="DG18" i="4"/>
  <c r="DG20" i="4"/>
  <c r="T20" i="4"/>
  <c r="DF20" i="4" s="1"/>
  <c r="DG12" i="4"/>
  <c r="T14" i="4"/>
  <c r="DF14" i="4" s="1"/>
  <c r="DG14" i="4"/>
  <c r="DG16" i="4"/>
  <c r="T8" i="4"/>
  <c r="DF8" i="4" s="1"/>
  <c r="T10" i="4"/>
  <c r="DF10" i="4" s="1"/>
  <c r="DG76" i="4"/>
  <c r="T76" i="4"/>
  <c r="DF76" i="4" s="1"/>
  <c r="T79" i="4"/>
  <c r="DF79" i="4" s="1"/>
  <c r="DH79" i="4"/>
  <c r="DG21" i="4"/>
  <c r="T26" i="4"/>
  <c r="DF26" i="4" s="1"/>
  <c r="BM26" i="4"/>
  <c r="CT28" i="4"/>
  <c r="DG31" i="4"/>
  <c r="V32" i="4"/>
  <c r="DH32" i="4" s="1"/>
  <c r="DG34" i="4"/>
  <c r="Y86" i="4"/>
  <c r="W86" i="4" s="1"/>
  <c r="W43" i="4"/>
  <c r="U43" i="4" s="1"/>
  <c r="DG45" i="4"/>
  <c r="T45" i="4"/>
  <c r="DG48" i="4"/>
  <c r="DG50" i="4"/>
  <c r="T50" i="4"/>
  <c r="DF50" i="4" s="1"/>
  <c r="DG65" i="4"/>
  <c r="T65" i="4"/>
  <c r="DG70" i="4"/>
  <c r="T70" i="4"/>
  <c r="DG24" i="4"/>
  <c r="T24" i="4"/>
  <c r="DF24" i="4" s="1"/>
  <c r="T41" i="4"/>
  <c r="DF41" i="4" s="1"/>
  <c r="DG41" i="4"/>
  <c r="T7" i="4"/>
  <c r="DF7" i="4" s="1"/>
  <c r="T9" i="4"/>
  <c r="DF9" i="4" s="1"/>
  <c r="T11" i="4"/>
  <c r="DF11" i="4" s="1"/>
  <c r="T13" i="4"/>
  <c r="DF13" i="4" s="1"/>
  <c r="T15" i="4"/>
  <c r="DF15" i="4" s="1"/>
  <c r="T17" i="4"/>
  <c r="DF17" i="4" s="1"/>
  <c r="T19" i="4"/>
  <c r="DF19" i="4" s="1"/>
  <c r="CT21" i="4"/>
  <c r="CT22" i="4"/>
  <c r="DG25" i="4"/>
  <c r="U28" i="4"/>
  <c r="BM28" i="4"/>
  <c r="CT30" i="4"/>
  <c r="DF31" i="4"/>
  <c r="V34" i="4"/>
  <c r="DH34" i="4" s="1"/>
  <c r="DG36" i="4"/>
  <c r="T39" i="4"/>
  <c r="DF39" i="4" s="1"/>
  <c r="DG32" i="4"/>
  <c r="CI86" i="4"/>
  <c r="CH86" i="4" s="1"/>
  <c r="CH23" i="4"/>
  <c r="U23" i="4"/>
  <c r="U30" i="4"/>
  <c r="DG38" i="4"/>
  <c r="DG40" i="4"/>
  <c r="T40" i="4"/>
  <c r="DF40" i="4" s="1"/>
  <c r="DG57" i="4"/>
  <c r="DG58" i="4"/>
  <c r="DG59" i="4"/>
  <c r="T59" i="4"/>
  <c r="DF59" i="4" s="1"/>
  <c r="BM86" i="4"/>
  <c r="T33" i="4"/>
  <c r="DF33" i="4" s="1"/>
  <c r="T35" i="4"/>
  <c r="DF35" i="4" s="1"/>
  <c r="T37" i="4"/>
  <c r="DF37" i="4" s="1"/>
  <c r="BM40" i="4"/>
  <c r="DF45" i="4"/>
  <c r="BM45" i="4"/>
  <c r="AS47" i="4"/>
  <c r="BM50" i="4"/>
  <c r="DF51" i="4"/>
  <c r="DG51" i="4"/>
  <c r="U52" i="4"/>
  <c r="AS56" i="4"/>
  <c r="BM59" i="4"/>
  <c r="DG60" i="4"/>
  <c r="U61" i="4"/>
  <c r="AS69" i="4"/>
  <c r="U42" i="4"/>
  <c r="T53" i="4"/>
  <c r="DF53" i="4" s="1"/>
  <c r="DG53" i="4"/>
  <c r="DG54" i="4"/>
  <c r="T54" i="4"/>
  <c r="DF54" i="4" s="1"/>
  <c r="T62" i="4"/>
  <c r="DF62" i="4" s="1"/>
  <c r="DG62" i="4"/>
  <c r="DG63" i="4"/>
  <c r="T63" i="4"/>
  <c r="DF63" i="4" s="1"/>
  <c r="T66" i="4"/>
  <c r="DF66" i="4" s="1"/>
  <c r="DG66" i="4"/>
  <c r="DG67" i="4"/>
  <c r="T67" i="4"/>
  <c r="DF67" i="4" s="1"/>
  <c r="DG74" i="4"/>
  <c r="T74" i="4"/>
  <c r="DF74" i="4" s="1"/>
  <c r="BM42" i="4"/>
  <c r="T46" i="4"/>
  <c r="DF46" i="4" s="1"/>
  <c r="DG46" i="4"/>
  <c r="U47" i="4"/>
  <c r="AS52" i="4"/>
  <c r="BM54" i="4"/>
  <c r="T55" i="4"/>
  <c r="DF55" i="4" s="1"/>
  <c r="DG55" i="4"/>
  <c r="U56" i="4"/>
  <c r="AS61" i="4"/>
  <c r="BM63" i="4"/>
  <c r="T64" i="4"/>
  <c r="DF64" i="4" s="1"/>
  <c r="DG64" i="4"/>
  <c r="AS65" i="4"/>
  <c r="BM67" i="4"/>
  <c r="T68" i="4"/>
  <c r="DF68" i="4" s="1"/>
  <c r="DG68" i="4"/>
  <c r="U69" i="4"/>
  <c r="AJ86" i="4"/>
  <c r="V86" i="4" s="1"/>
  <c r="DF70" i="4"/>
  <c r="V73" i="4"/>
  <c r="DH73" i="4" s="1"/>
  <c r="V75" i="4"/>
  <c r="DG78" i="4"/>
  <c r="T78" i="4"/>
  <c r="DF78" i="4" s="1"/>
  <c r="T82" i="4"/>
  <c r="DF82" i="4" s="1"/>
  <c r="DH82" i="4"/>
  <c r="N86" i="4"/>
  <c r="H58" i="4"/>
  <c r="K65" i="4"/>
  <c r="Q65" i="4"/>
  <c r="DG80" i="4"/>
  <c r="T80" i="4"/>
  <c r="DG81" i="4"/>
  <c r="DH65" i="4"/>
  <c r="DG72" i="4"/>
  <c r="T72" i="4"/>
  <c r="DF72" i="4" s="1"/>
  <c r="BM72" i="4"/>
  <c r="T77" i="4"/>
  <c r="DF77" i="4" s="1"/>
  <c r="DH77" i="4"/>
  <c r="DF80" i="4"/>
  <c r="DG83" i="4"/>
  <c r="T83" i="4"/>
  <c r="DF83" i="4" s="1"/>
  <c r="H86" i="4"/>
  <c r="CW86" i="4"/>
  <c r="Q81" i="4"/>
  <c r="DF81" i="4" s="1"/>
  <c r="T12" i="4" l="1"/>
  <c r="DF12" i="4" s="1"/>
  <c r="T32" i="4"/>
  <c r="DF32" i="4" s="1"/>
  <c r="U86" i="4"/>
  <c r="T36" i="4"/>
  <c r="DF36" i="4" s="1"/>
  <c r="T22" i="4"/>
  <c r="DF22" i="4" s="1"/>
  <c r="AS86" i="4"/>
  <c r="T21" i="4"/>
  <c r="DF21" i="4" s="1"/>
  <c r="T86" i="4"/>
  <c r="T16" i="4"/>
  <c r="DF16" i="4" s="1"/>
  <c r="T57" i="4"/>
  <c r="DF57" i="4" s="1"/>
  <c r="DG22" i="4"/>
  <c r="CT86" i="4"/>
  <c r="DF65" i="4"/>
  <c r="T58" i="4"/>
  <c r="DF58" i="4" s="1"/>
  <c r="T44" i="4"/>
  <c r="DF44" i="4" s="1"/>
  <c r="T60" i="4"/>
  <c r="DF60" i="4" s="1"/>
  <c r="T38" i="4"/>
  <c r="DF38" i="4" s="1"/>
  <c r="DG69" i="4"/>
  <c r="T69" i="4"/>
  <c r="DF69" i="4" s="1"/>
  <c r="DG47" i="4"/>
  <c r="T47" i="4"/>
  <c r="DF47" i="4" s="1"/>
  <c r="DG52" i="4"/>
  <c r="T52" i="4"/>
  <c r="DF52" i="4" s="1"/>
  <c r="DG30" i="4"/>
  <c r="T30" i="4"/>
  <c r="DF30" i="4" s="1"/>
  <c r="DG28" i="4"/>
  <c r="T28" i="4"/>
  <c r="DF28" i="4" s="1"/>
  <c r="DH75" i="4"/>
  <c r="DH86" i="4" s="1"/>
  <c r="T75" i="4"/>
  <c r="DF75" i="4" s="1"/>
  <c r="DG56" i="4"/>
  <c r="T56" i="4"/>
  <c r="DF56" i="4" s="1"/>
  <c r="DG61" i="4"/>
  <c r="T61" i="4"/>
  <c r="DF61" i="4" s="1"/>
  <c r="T73" i="4"/>
  <c r="DF73" i="4" s="1"/>
  <c r="DG42" i="4"/>
  <c r="T42" i="4"/>
  <c r="DF42" i="4" s="1"/>
  <c r="T23" i="4"/>
  <c r="DF23" i="4" s="1"/>
  <c r="DG23" i="4"/>
  <c r="DG43" i="4"/>
  <c r="T43" i="4"/>
  <c r="DF43" i="4" s="1"/>
  <c r="T34" i="4"/>
  <c r="DF34" i="4" s="1"/>
  <c r="DG86" i="4" l="1"/>
  <c r="DF86" i="4"/>
  <c r="DE84" i="2" l="1"/>
  <c r="DD84" i="2"/>
  <c r="DC84" i="2" s="1"/>
  <c r="DB84" i="2"/>
  <c r="DA84" i="2"/>
  <c r="CY84" i="2"/>
  <c r="CX84" i="2"/>
  <c r="CW84" i="2" s="1"/>
  <c r="CS84" i="2"/>
  <c r="CR84" i="2"/>
  <c r="CP84" i="2"/>
  <c r="CO84" i="2"/>
  <c r="CN84" i="2" s="1"/>
  <c r="CM84" i="2"/>
  <c r="CL84" i="2"/>
  <c r="CJ84" i="2"/>
  <c r="CI84" i="2"/>
  <c r="CH84" i="2" s="1"/>
  <c r="CG84" i="2"/>
  <c r="CF84" i="2"/>
  <c r="CD84" i="2"/>
  <c r="CC84" i="2"/>
  <c r="CA84" i="2"/>
  <c r="BZ84" i="2"/>
  <c r="BX84" i="2"/>
  <c r="BW84" i="2"/>
  <c r="BU84" i="2"/>
  <c r="BT84" i="2"/>
  <c r="BR84" i="2"/>
  <c r="BQ84" i="2"/>
  <c r="BP84" i="2"/>
  <c r="BO84" i="2"/>
  <c r="BN84" i="2"/>
  <c r="BL84" i="2"/>
  <c r="BK84" i="2"/>
  <c r="BJ84" i="2" s="1"/>
  <c r="BI84" i="2"/>
  <c r="BH84" i="2"/>
  <c r="BG84" i="2" s="1"/>
  <c r="BF84" i="2"/>
  <c r="BE84" i="2"/>
  <c r="BD84" i="2" s="1"/>
  <c r="BC84" i="2"/>
  <c r="BB84" i="2"/>
  <c r="BA84" i="2"/>
  <c r="AZ84" i="2" s="1"/>
  <c r="AY84" i="2"/>
  <c r="AX84" i="2"/>
  <c r="AV84" i="2"/>
  <c r="AU84" i="2"/>
  <c r="AT84" i="2" s="1"/>
  <c r="AR84" i="2"/>
  <c r="AQ84" i="2"/>
  <c r="AP84" i="2"/>
  <c r="AO84" i="2"/>
  <c r="AN84" i="2"/>
  <c r="AM84" i="2"/>
  <c r="AL84" i="2"/>
  <c r="AK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S84" i="2"/>
  <c r="R84" i="2"/>
  <c r="P84" i="2"/>
  <c r="O84" i="2"/>
  <c r="N84" i="2" s="1"/>
  <c r="M84" i="2"/>
  <c r="L84" i="2"/>
  <c r="J84" i="2"/>
  <c r="I84" i="2"/>
  <c r="G84" i="2"/>
  <c r="F84" i="2"/>
  <c r="D84" i="2"/>
  <c r="C84" i="2"/>
  <c r="B84" i="2" s="1"/>
  <c r="DC83" i="2"/>
  <c r="CZ83" i="2"/>
  <c r="CW83" i="2"/>
  <c r="CV83" i="2"/>
  <c r="CU83" i="2"/>
  <c r="CQ83" i="2"/>
  <c r="CN83" i="2"/>
  <c r="CK83" i="2"/>
  <c r="CH83" i="2"/>
  <c r="CE83" i="2"/>
  <c r="CB83" i="2"/>
  <c r="BY83" i="2"/>
  <c r="BV83" i="2"/>
  <c r="BM83" i="2" s="1"/>
  <c r="BS83" i="2"/>
  <c r="BJ83" i="2"/>
  <c r="BG83" i="2"/>
  <c r="BD83" i="2"/>
  <c r="AZ83" i="2"/>
  <c r="AW83" i="2"/>
  <c r="AT83" i="2"/>
  <c r="AJ83" i="2"/>
  <c r="V83" i="2" s="1"/>
  <c r="W83" i="2"/>
  <c r="Q83" i="2"/>
  <c r="N83" i="2"/>
  <c r="K83" i="2"/>
  <c r="H83" i="2"/>
  <c r="E83" i="2"/>
  <c r="B83" i="2"/>
  <c r="DC82" i="2"/>
  <c r="CZ82" i="2"/>
  <c r="CW82" i="2"/>
  <c r="CV82" i="2"/>
  <c r="CU82" i="2"/>
  <c r="CQ82" i="2"/>
  <c r="CN82" i="2"/>
  <c r="CK82" i="2"/>
  <c r="CH82" i="2"/>
  <c r="CE82" i="2"/>
  <c r="CB82" i="2"/>
  <c r="BY82" i="2"/>
  <c r="BV82" i="2"/>
  <c r="BS82" i="2"/>
  <c r="BJ82" i="2"/>
  <c r="BG82" i="2"/>
  <c r="BD82" i="2"/>
  <c r="AZ82" i="2"/>
  <c r="AW82" i="2"/>
  <c r="AT82" i="2"/>
  <c r="AS82" i="2" s="1"/>
  <c r="AJ82" i="2"/>
  <c r="V82" i="2" s="1"/>
  <c r="DH82" i="2" s="1"/>
  <c r="W82" i="2"/>
  <c r="U82" i="2" s="1"/>
  <c r="Q82" i="2"/>
  <c r="N82" i="2"/>
  <c r="K82" i="2"/>
  <c r="H82" i="2"/>
  <c r="E82" i="2"/>
  <c r="B82" i="2"/>
  <c r="DC81" i="2"/>
  <c r="CZ81" i="2"/>
  <c r="CW81" i="2"/>
  <c r="CV81" i="2"/>
  <c r="CU81" i="2"/>
  <c r="CQ81" i="2"/>
  <c r="CN81" i="2"/>
  <c r="CK81" i="2"/>
  <c r="CH81" i="2"/>
  <c r="CE81" i="2"/>
  <c r="CB81" i="2"/>
  <c r="BY81" i="2"/>
  <c r="BV81" i="2"/>
  <c r="BS81" i="2"/>
  <c r="BJ81" i="2"/>
  <c r="BG81" i="2"/>
  <c r="BD81" i="2"/>
  <c r="AZ81" i="2"/>
  <c r="AW81" i="2"/>
  <c r="AT81" i="2"/>
  <c r="AJ81" i="2"/>
  <c r="W81" i="2"/>
  <c r="V81" i="2"/>
  <c r="DH81" i="2" s="1"/>
  <c r="Q81" i="2"/>
  <c r="N81" i="2"/>
  <c r="K81" i="2"/>
  <c r="H81" i="2"/>
  <c r="E81" i="2"/>
  <c r="B81" i="2"/>
  <c r="DC80" i="2"/>
  <c r="CZ80" i="2"/>
  <c r="CW80" i="2"/>
  <c r="CV80" i="2"/>
  <c r="CU80" i="2"/>
  <c r="CQ80" i="2"/>
  <c r="CN80" i="2"/>
  <c r="CK80" i="2"/>
  <c r="CH80" i="2"/>
  <c r="CE80" i="2"/>
  <c r="CB80" i="2"/>
  <c r="BY80" i="2"/>
  <c r="BV80" i="2"/>
  <c r="BS80" i="2"/>
  <c r="BJ80" i="2"/>
  <c r="BG80" i="2"/>
  <c r="BD80" i="2"/>
  <c r="AZ80" i="2"/>
  <c r="AW80" i="2"/>
  <c r="AT80" i="2"/>
  <c r="AJ80" i="2"/>
  <c r="W80" i="2"/>
  <c r="U80" i="2" s="1"/>
  <c r="Q80" i="2"/>
  <c r="N80" i="2"/>
  <c r="K80" i="2"/>
  <c r="H80" i="2"/>
  <c r="E80" i="2"/>
  <c r="B80" i="2"/>
  <c r="DC79" i="2"/>
  <c r="CZ79" i="2"/>
  <c r="CW79" i="2"/>
  <c r="CV79" i="2"/>
  <c r="CU79" i="2"/>
  <c r="CQ79" i="2"/>
  <c r="CN79" i="2"/>
  <c r="CK79" i="2"/>
  <c r="CH79" i="2"/>
  <c r="CE79" i="2"/>
  <c r="CB79" i="2"/>
  <c r="BY79" i="2"/>
  <c r="BV79" i="2"/>
  <c r="BS79" i="2"/>
  <c r="BM79" i="2" s="1"/>
  <c r="BJ79" i="2"/>
  <c r="BG79" i="2"/>
  <c r="BD79" i="2"/>
  <c r="AZ79" i="2"/>
  <c r="AW79" i="2"/>
  <c r="AT79" i="2"/>
  <c r="AJ79" i="2"/>
  <c r="V79" i="2" s="1"/>
  <c r="W79" i="2"/>
  <c r="U79" i="2"/>
  <c r="DG79" i="2" s="1"/>
  <c r="Q79" i="2"/>
  <c r="N79" i="2"/>
  <c r="K79" i="2"/>
  <c r="H79" i="2"/>
  <c r="E79" i="2"/>
  <c r="B79" i="2"/>
  <c r="DC78" i="2"/>
  <c r="CZ78" i="2"/>
  <c r="CW78" i="2"/>
  <c r="CV78" i="2"/>
  <c r="CU78" i="2"/>
  <c r="CQ78" i="2"/>
  <c r="CN78" i="2"/>
  <c r="CK78" i="2"/>
  <c r="CH78" i="2"/>
  <c r="CE78" i="2"/>
  <c r="CB78" i="2"/>
  <c r="BY78" i="2"/>
  <c r="BV78" i="2"/>
  <c r="BS78" i="2"/>
  <c r="BJ78" i="2"/>
  <c r="BG78" i="2"/>
  <c r="BD78" i="2"/>
  <c r="AZ78" i="2"/>
  <c r="AW78" i="2"/>
  <c r="AT78" i="2"/>
  <c r="AS78" i="2" s="1"/>
  <c r="AJ78" i="2"/>
  <c r="W78" i="2"/>
  <c r="U78" i="2" s="1"/>
  <c r="Q78" i="2"/>
  <c r="N78" i="2"/>
  <c r="K78" i="2"/>
  <c r="H78" i="2"/>
  <c r="E78" i="2"/>
  <c r="B78" i="2"/>
  <c r="DC77" i="2"/>
  <c r="CZ77" i="2"/>
  <c r="CW77" i="2"/>
  <c r="CV77" i="2"/>
  <c r="CU77" i="2"/>
  <c r="CQ77" i="2"/>
  <c r="CN77" i="2"/>
  <c r="CK77" i="2"/>
  <c r="CH77" i="2"/>
  <c r="CE77" i="2"/>
  <c r="CB77" i="2"/>
  <c r="BY77" i="2"/>
  <c r="BV77" i="2"/>
  <c r="BS77" i="2"/>
  <c r="BJ77" i="2"/>
  <c r="BG77" i="2"/>
  <c r="BD77" i="2"/>
  <c r="AZ77" i="2"/>
  <c r="AW77" i="2"/>
  <c r="AT77" i="2"/>
  <c r="AS77" i="2" s="1"/>
  <c r="AJ77" i="2"/>
  <c r="W77" i="2"/>
  <c r="U77" i="2" s="1"/>
  <c r="Q77" i="2"/>
  <c r="N77" i="2"/>
  <c r="K77" i="2"/>
  <c r="H77" i="2"/>
  <c r="E77" i="2"/>
  <c r="B77" i="2"/>
  <c r="DC76" i="2"/>
  <c r="CZ76" i="2"/>
  <c r="CW76" i="2"/>
  <c r="CV76" i="2"/>
  <c r="CU76" i="2"/>
  <c r="CQ76" i="2"/>
  <c r="CN76" i="2"/>
  <c r="CK76" i="2"/>
  <c r="CH76" i="2"/>
  <c r="CE76" i="2"/>
  <c r="CB76" i="2"/>
  <c r="BY76" i="2"/>
  <c r="BV76" i="2"/>
  <c r="BS76" i="2"/>
  <c r="BJ76" i="2"/>
  <c r="BG76" i="2"/>
  <c r="BD76" i="2"/>
  <c r="AZ76" i="2"/>
  <c r="AW76" i="2"/>
  <c r="AT76" i="2"/>
  <c r="AJ76" i="2"/>
  <c r="W76" i="2"/>
  <c r="U76" i="2" s="1"/>
  <c r="Q76" i="2"/>
  <c r="N76" i="2"/>
  <c r="K76" i="2"/>
  <c r="H76" i="2"/>
  <c r="E76" i="2"/>
  <c r="B76" i="2"/>
  <c r="DC75" i="2"/>
  <c r="CZ75" i="2"/>
  <c r="CW75" i="2"/>
  <c r="CV75" i="2"/>
  <c r="CU75" i="2"/>
  <c r="CQ75" i="2"/>
  <c r="CN75" i="2"/>
  <c r="CK75" i="2"/>
  <c r="CH75" i="2"/>
  <c r="CE75" i="2"/>
  <c r="CB75" i="2"/>
  <c r="BY75" i="2"/>
  <c r="BV75" i="2"/>
  <c r="BS75" i="2"/>
  <c r="BJ75" i="2"/>
  <c r="BG75" i="2"/>
  <c r="BD75" i="2"/>
  <c r="AZ75" i="2"/>
  <c r="AW75" i="2"/>
  <c r="AT75" i="2"/>
  <c r="AS75" i="2" s="1"/>
  <c r="AJ75" i="2"/>
  <c r="W75" i="2"/>
  <c r="U75" i="2" s="1"/>
  <c r="DG75" i="2" s="1"/>
  <c r="Q75" i="2"/>
  <c r="N75" i="2"/>
  <c r="K75" i="2"/>
  <c r="H75" i="2"/>
  <c r="E75" i="2"/>
  <c r="B75" i="2"/>
  <c r="DC74" i="2"/>
  <c r="CZ74" i="2"/>
  <c r="CW74" i="2"/>
  <c r="CV74" i="2"/>
  <c r="CU74" i="2"/>
  <c r="CQ74" i="2"/>
  <c r="CN74" i="2"/>
  <c r="CK74" i="2"/>
  <c r="CH74" i="2"/>
  <c r="CE74" i="2"/>
  <c r="CB74" i="2"/>
  <c r="BY74" i="2"/>
  <c r="BV74" i="2"/>
  <c r="BS74" i="2"/>
  <c r="BJ74" i="2"/>
  <c r="BG74" i="2"/>
  <c r="BD74" i="2"/>
  <c r="AZ74" i="2"/>
  <c r="AW74" i="2"/>
  <c r="AT74" i="2"/>
  <c r="AJ74" i="2"/>
  <c r="V74" i="2" s="1"/>
  <c r="DH74" i="2" s="1"/>
  <c r="W74" i="2"/>
  <c r="Q74" i="2"/>
  <c r="N74" i="2"/>
  <c r="K74" i="2"/>
  <c r="H74" i="2"/>
  <c r="E74" i="2"/>
  <c r="B74" i="2"/>
  <c r="DC73" i="2"/>
  <c r="CZ73" i="2"/>
  <c r="CW73" i="2"/>
  <c r="CT73" i="2" s="1"/>
  <c r="CV73" i="2"/>
  <c r="CU73" i="2"/>
  <c r="CQ73" i="2"/>
  <c r="CN73" i="2"/>
  <c r="CK73" i="2"/>
  <c r="CH73" i="2"/>
  <c r="CE73" i="2"/>
  <c r="CB73" i="2"/>
  <c r="BY73" i="2"/>
  <c r="BV73" i="2"/>
  <c r="BS73" i="2"/>
  <c r="BJ73" i="2"/>
  <c r="BG73" i="2"/>
  <c r="BD73" i="2"/>
  <c r="AZ73" i="2"/>
  <c r="AW73" i="2"/>
  <c r="AT73" i="2"/>
  <c r="AJ73" i="2"/>
  <c r="V73" i="2" s="1"/>
  <c r="DH73" i="2" s="1"/>
  <c r="W73" i="2"/>
  <c r="Q73" i="2"/>
  <c r="N73" i="2"/>
  <c r="K73" i="2"/>
  <c r="H73" i="2"/>
  <c r="E73" i="2"/>
  <c r="B73" i="2"/>
  <c r="DC72" i="2"/>
  <c r="CZ72" i="2"/>
  <c r="CW72" i="2"/>
  <c r="CV72" i="2"/>
  <c r="CU72" i="2"/>
  <c r="CQ72" i="2"/>
  <c r="CN72" i="2"/>
  <c r="CK72" i="2"/>
  <c r="CH72" i="2"/>
  <c r="CE72" i="2"/>
  <c r="CB72" i="2"/>
  <c r="BY72" i="2"/>
  <c r="BV72" i="2"/>
  <c r="BS72" i="2"/>
  <c r="BJ72" i="2"/>
  <c r="BG72" i="2"/>
  <c r="BD72" i="2"/>
  <c r="AZ72" i="2"/>
  <c r="AW72" i="2"/>
  <c r="AT72" i="2"/>
  <c r="AJ72" i="2"/>
  <c r="V72" i="2" s="1"/>
  <c r="DH72" i="2" s="1"/>
  <c r="W72" i="2"/>
  <c r="Q72" i="2"/>
  <c r="N72" i="2"/>
  <c r="K72" i="2"/>
  <c r="H72" i="2"/>
  <c r="E72" i="2"/>
  <c r="B72" i="2"/>
  <c r="DC71" i="2"/>
  <c r="CZ71" i="2"/>
  <c r="CW71" i="2"/>
  <c r="CV71" i="2"/>
  <c r="CU71" i="2"/>
  <c r="CQ71" i="2"/>
  <c r="CN71" i="2"/>
  <c r="CK71" i="2"/>
  <c r="CH71" i="2"/>
  <c r="CE71" i="2"/>
  <c r="CB71" i="2"/>
  <c r="BY71" i="2"/>
  <c r="BV71" i="2"/>
  <c r="BM71" i="2" s="1"/>
  <c r="BS71" i="2"/>
  <c r="BJ71" i="2"/>
  <c r="BG71" i="2"/>
  <c r="BD71" i="2"/>
  <c r="AZ71" i="2"/>
  <c r="AW71" i="2"/>
  <c r="AT71" i="2"/>
  <c r="AJ71" i="2"/>
  <c r="V71" i="2" s="1"/>
  <c r="W71" i="2"/>
  <c r="U71" i="2"/>
  <c r="DG71" i="2" s="1"/>
  <c r="Q71" i="2"/>
  <c r="N71" i="2"/>
  <c r="K71" i="2"/>
  <c r="H71" i="2"/>
  <c r="E71" i="2"/>
  <c r="B71" i="2"/>
  <c r="DC70" i="2"/>
  <c r="CZ70" i="2"/>
  <c r="CW70" i="2"/>
  <c r="CV70" i="2"/>
  <c r="CU70" i="2"/>
  <c r="CQ70" i="2"/>
  <c r="CN70" i="2"/>
  <c r="CK70" i="2"/>
  <c r="CH70" i="2"/>
  <c r="CE70" i="2"/>
  <c r="CB70" i="2"/>
  <c r="BY70" i="2"/>
  <c r="BV70" i="2"/>
  <c r="BS70" i="2"/>
  <c r="BM70" i="2" s="1"/>
  <c r="BJ70" i="2"/>
  <c r="BG70" i="2"/>
  <c r="BD70" i="2"/>
  <c r="AZ70" i="2"/>
  <c r="AW70" i="2"/>
  <c r="AT70" i="2"/>
  <c r="AS70" i="2" s="1"/>
  <c r="AJ70" i="2"/>
  <c r="W70" i="2"/>
  <c r="U70" i="2" s="1"/>
  <c r="Q70" i="2"/>
  <c r="N70" i="2"/>
  <c r="K70" i="2"/>
  <c r="H70" i="2"/>
  <c r="E70" i="2"/>
  <c r="B70" i="2"/>
  <c r="DC69" i="2"/>
  <c r="CZ69" i="2"/>
  <c r="CW69" i="2"/>
  <c r="CV69" i="2"/>
  <c r="CU69" i="2"/>
  <c r="CQ69" i="2"/>
  <c r="CN69" i="2"/>
  <c r="CK69" i="2"/>
  <c r="CH69" i="2"/>
  <c r="CE69" i="2"/>
  <c r="CB69" i="2"/>
  <c r="BY69" i="2"/>
  <c r="BV69" i="2"/>
  <c r="BS69" i="2"/>
  <c r="BJ69" i="2"/>
  <c r="BG69" i="2"/>
  <c r="BD69" i="2"/>
  <c r="AZ69" i="2"/>
  <c r="AW69" i="2"/>
  <c r="AT69" i="2"/>
  <c r="AS69" i="2" s="1"/>
  <c r="AJ69" i="2"/>
  <c r="W69" i="2"/>
  <c r="U69" i="2" s="1"/>
  <c r="Q69" i="2"/>
  <c r="N69" i="2"/>
  <c r="K69" i="2"/>
  <c r="H69" i="2"/>
  <c r="E69" i="2"/>
  <c r="B69" i="2"/>
  <c r="DC68" i="2"/>
  <c r="CZ68" i="2"/>
  <c r="CW68" i="2"/>
  <c r="CV68" i="2"/>
  <c r="CU68" i="2"/>
  <c r="CQ68" i="2"/>
  <c r="CN68" i="2"/>
  <c r="CK68" i="2"/>
  <c r="CH68" i="2"/>
  <c r="CE68" i="2"/>
  <c r="CB68" i="2"/>
  <c r="BY68" i="2"/>
  <c r="BV68" i="2"/>
  <c r="BS68" i="2"/>
  <c r="BJ68" i="2"/>
  <c r="BG68" i="2"/>
  <c r="BD68" i="2"/>
  <c r="AZ68" i="2"/>
  <c r="AW68" i="2"/>
  <c r="AT68" i="2"/>
  <c r="AJ68" i="2"/>
  <c r="W68" i="2"/>
  <c r="Q68" i="2"/>
  <c r="N68" i="2"/>
  <c r="K68" i="2"/>
  <c r="H68" i="2"/>
  <c r="E68" i="2"/>
  <c r="B68" i="2"/>
  <c r="DC67" i="2"/>
  <c r="CZ67" i="2"/>
  <c r="CW67" i="2"/>
  <c r="CV67" i="2"/>
  <c r="CU67" i="2"/>
  <c r="CQ67" i="2"/>
  <c r="CN67" i="2"/>
  <c r="CK67" i="2"/>
  <c r="CH67" i="2"/>
  <c r="CE67" i="2"/>
  <c r="CB67" i="2"/>
  <c r="BY67" i="2"/>
  <c r="BV67" i="2"/>
  <c r="BS67" i="2"/>
  <c r="BM67" i="2" s="1"/>
  <c r="BJ67" i="2"/>
  <c r="BG67" i="2"/>
  <c r="BD67" i="2"/>
  <c r="AZ67" i="2"/>
  <c r="AW67" i="2"/>
  <c r="AT67" i="2"/>
  <c r="AS67" i="2" s="1"/>
  <c r="AJ67" i="2"/>
  <c r="W67" i="2"/>
  <c r="U67" i="2" s="1"/>
  <c r="DG67" i="2" s="1"/>
  <c r="Q67" i="2"/>
  <c r="N67" i="2"/>
  <c r="K67" i="2"/>
  <c r="H67" i="2"/>
  <c r="E67" i="2"/>
  <c r="B67" i="2"/>
  <c r="DC66" i="2"/>
  <c r="CZ66" i="2"/>
  <c r="CW66" i="2"/>
  <c r="CV66" i="2"/>
  <c r="CU66" i="2"/>
  <c r="CQ66" i="2"/>
  <c r="CN66" i="2"/>
  <c r="CK66" i="2"/>
  <c r="CH66" i="2"/>
  <c r="CE66" i="2"/>
  <c r="CB66" i="2"/>
  <c r="BY66" i="2"/>
  <c r="BV66" i="2"/>
  <c r="BS66" i="2"/>
  <c r="BJ66" i="2"/>
  <c r="BG66" i="2"/>
  <c r="BD66" i="2"/>
  <c r="AZ66" i="2"/>
  <c r="AW66" i="2"/>
  <c r="AT66" i="2"/>
  <c r="AJ66" i="2"/>
  <c r="V66" i="2" s="1"/>
  <c r="DH66" i="2" s="1"/>
  <c r="W66" i="2"/>
  <c r="Q66" i="2"/>
  <c r="N66" i="2"/>
  <c r="K66" i="2"/>
  <c r="H66" i="2"/>
  <c r="E66" i="2"/>
  <c r="B66" i="2"/>
  <c r="DC65" i="2"/>
  <c r="CZ65" i="2"/>
  <c r="CW65" i="2"/>
  <c r="CV65" i="2"/>
  <c r="CU65" i="2"/>
  <c r="CQ65" i="2"/>
  <c r="CN65" i="2"/>
  <c r="CK65" i="2"/>
  <c r="CH65" i="2"/>
  <c r="CE65" i="2"/>
  <c r="CB65" i="2"/>
  <c r="BY65" i="2"/>
  <c r="BV65" i="2"/>
  <c r="BS65" i="2"/>
  <c r="BJ65" i="2"/>
  <c r="BG65" i="2"/>
  <c r="BD65" i="2"/>
  <c r="AZ65" i="2"/>
  <c r="AW65" i="2"/>
  <c r="AT65" i="2"/>
  <c r="AJ65" i="2"/>
  <c r="V65" i="2" s="1"/>
  <c r="DH65" i="2" s="1"/>
  <c r="W65" i="2"/>
  <c r="Q65" i="2"/>
  <c r="N65" i="2"/>
  <c r="K65" i="2"/>
  <c r="H65" i="2"/>
  <c r="E65" i="2"/>
  <c r="B65" i="2"/>
  <c r="DC64" i="2"/>
  <c r="CZ64" i="2"/>
  <c r="CW64" i="2"/>
  <c r="CV64" i="2"/>
  <c r="CU64" i="2"/>
  <c r="CQ64" i="2"/>
  <c r="CN64" i="2"/>
  <c r="CK64" i="2"/>
  <c r="CH64" i="2"/>
  <c r="CE64" i="2"/>
  <c r="CB64" i="2"/>
  <c r="BY64" i="2"/>
  <c r="BV64" i="2"/>
  <c r="BS64" i="2"/>
  <c r="BJ64" i="2"/>
  <c r="BG64" i="2"/>
  <c r="BD64" i="2"/>
  <c r="AZ64" i="2"/>
  <c r="AW64" i="2"/>
  <c r="AT64" i="2"/>
  <c r="AJ64" i="2"/>
  <c r="W64" i="2"/>
  <c r="Q64" i="2"/>
  <c r="N64" i="2"/>
  <c r="K64" i="2"/>
  <c r="H64" i="2"/>
  <c r="E64" i="2"/>
  <c r="B64" i="2"/>
  <c r="DC63" i="2"/>
  <c r="CZ63" i="2"/>
  <c r="CW63" i="2"/>
  <c r="CV63" i="2"/>
  <c r="CU63" i="2"/>
  <c r="CQ63" i="2"/>
  <c r="CN63" i="2"/>
  <c r="CK63" i="2"/>
  <c r="CH63" i="2"/>
  <c r="CE63" i="2"/>
  <c r="CB63" i="2"/>
  <c r="BY63" i="2"/>
  <c r="BV63" i="2"/>
  <c r="BS63" i="2"/>
  <c r="BJ63" i="2"/>
  <c r="BG63" i="2"/>
  <c r="BD63" i="2"/>
  <c r="AZ63" i="2"/>
  <c r="AW63" i="2"/>
  <c r="AT63" i="2"/>
  <c r="AS63" i="2" s="1"/>
  <c r="AJ63" i="2"/>
  <c r="W63" i="2"/>
  <c r="U63" i="2" s="1"/>
  <c r="DG63" i="2" s="1"/>
  <c r="Q63" i="2"/>
  <c r="N63" i="2"/>
  <c r="K63" i="2"/>
  <c r="H63" i="2"/>
  <c r="E63" i="2"/>
  <c r="B63" i="2"/>
  <c r="DC62" i="2"/>
  <c r="CZ62" i="2"/>
  <c r="CW62" i="2"/>
  <c r="CT62" i="2" s="1"/>
  <c r="CV62" i="2"/>
  <c r="CU62" i="2"/>
  <c r="CQ62" i="2"/>
  <c r="CN62" i="2"/>
  <c r="CK62" i="2"/>
  <c r="CH62" i="2"/>
  <c r="CE62" i="2"/>
  <c r="CB62" i="2"/>
  <c r="BY62" i="2"/>
  <c r="BV62" i="2"/>
  <c r="BS62" i="2"/>
  <c r="BJ62" i="2"/>
  <c r="BG62" i="2"/>
  <c r="BD62" i="2"/>
  <c r="AZ62" i="2"/>
  <c r="AW62" i="2"/>
  <c r="AT62" i="2"/>
  <c r="AJ62" i="2"/>
  <c r="W62" i="2"/>
  <c r="V62" i="2"/>
  <c r="DH62" i="2" s="1"/>
  <c r="Q62" i="2"/>
  <c r="N62" i="2"/>
  <c r="K62" i="2"/>
  <c r="H62" i="2"/>
  <c r="E62" i="2"/>
  <c r="B62" i="2"/>
  <c r="DC61" i="2"/>
  <c r="CZ61" i="2"/>
  <c r="CW61" i="2"/>
  <c r="CV61" i="2"/>
  <c r="CU61" i="2"/>
  <c r="CQ61" i="2"/>
  <c r="CN61" i="2"/>
  <c r="CK61" i="2"/>
  <c r="CH61" i="2"/>
  <c r="CE61" i="2"/>
  <c r="CB61" i="2"/>
  <c r="BY61" i="2"/>
  <c r="BV61" i="2"/>
  <c r="BS61" i="2"/>
  <c r="BJ61" i="2"/>
  <c r="BG61" i="2"/>
  <c r="BD61" i="2"/>
  <c r="AZ61" i="2"/>
  <c r="AW61" i="2"/>
  <c r="AT61" i="2"/>
  <c r="AJ61" i="2"/>
  <c r="V61" i="2" s="1"/>
  <c r="DH61" i="2" s="1"/>
  <c r="W61" i="2"/>
  <c r="U61" i="2" s="1"/>
  <c r="Q61" i="2"/>
  <c r="N61" i="2"/>
  <c r="K61" i="2"/>
  <c r="H61" i="2"/>
  <c r="E61" i="2"/>
  <c r="B61" i="2"/>
  <c r="DC60" i="2"/>
  <c r="CZ60" i="2"/>
  <c r="CW60" i="2"/>
  <c r="CV60" i="2"/>
  <c r="CU60" i="2"/>
  <c r="CQ60" i="2"/>
  <c r="CN60" i="2"/>
  <c r="CK60" i="2"/>
  <c r="CH60" i="2"/>
  <c r="CE60" i="2"/>
  <c r="CB60" i="2"/>
  <c r="BY60" i="2"/>
  <c r="BV60" i="2"/>
  <c r="BS60" i="2"/>
  <c r="BM60" i="2" s="1"/>
  <c r="BJ60" i="2"/>
  <c r="BG60" i="2"/>
  <c r="BD60" i="2"/>
  <c r="AZ60" i="2"/>
  <c r="AW60" i="2"/>
  <c r="AT60" i="2"/>
  <c r="AJ60" i="2"/>
  <c r="V60" i="2" s="1"/>
  <c r="DH60" i="2" s="1"/>
  <c r="W60" i="2"/>
  <c r="U60" i="2" s="1"/>
  <c r="Q60" i="2"/>
  <c r="N60" i="2"/>
  <c r="K60" i="2"/>
  <c r="H60" i="2"/>
  <c r="E60" i="2"/>
  <c r="B60" i="2"/>
  <c r="DC59" i="2"/>
  <c r="CZ59" i="2"/>
  <c r="CW59" i="2"/>
  <c r="CV59" i="2"/>
  <c r="CU59" i="2"/>
  <c r="CQ59" i="2"/>
  <c r="CN59" i="2"/>
  <c r="CK59" i="2"/>
  <c r="CH59" i="2"/>
  <c r="CE59" i="2"/>
  <c r="CB59" i="2"/>
  <c r="BY59" i="2"/>
  <c r="BV59" i="2"/>
  <c r="BS59" i="2"/>
  <c r="BJ59" i="2"/>
  <c r="BG59" i="2"/>
  <c r="BD59" i="2"/>
  <c r="AZ59" i="2"/>
  <c r="AW59" i="2"/>
  <c r="AT59" i="2"/>
  <c r="AS59" i="2"/>
  <c r="AJ59" i="2"/>
  <c r="V59" i="2" s="1"/>
  <c r="DH59" i="2" s="1"/>
  <c r="W59" i="2"/>
  <c r="Q59" i="2"/>
  <c r="N59" i="2"/>
  <c r="K59" i="2"/>
  <c r="H59" i="2"/>
  <c r="E59" i="2"/>
  <c r="B59" i="2"/>
  <c r="DC58" i="2"/>
  <c r="CZ58" i="2"/>
  <c r="CW58" i="2"/>
  <c r="CV58" i="2"/>
  <c r="CU58" i="2"/>
  <c r="CQ58" i="2"/>
  <c r="CN58" i="2"/>
  <c r="CK58" i="2"/>
  <c r="CH58" i="2"/>
  <c r="CE58" i="2"/>
  <c r="CB58" i="2"/>
  <c r="BY58" i="2"/>
  <c r="BV58" i="2"/>
  <c r="BS58" i="2"/>
  <c r="BJ58" i="2"/>
  <c r="BG58" i="2"/>
  <c r="BD58" i="2"/>
  <c r="AZ58" i="2"/>
  <c r="AW58" i="2"/>
  <c r="AT58" i="2"/>
  <c r="AJ58" i="2"/>
  <c r="V58" i="2" s="1"/>
  <c r="DH58" i="2" s="1"/>
  <c r="W58" i="2"/>
  <c r="Q58" i="2"/>
  <c r="N58" i="2"/>
  <c r="K58" i="2"/>
  <c r="H58" i="2"/>
  <c r="E58" i="2"/>
  <c r="B58" i="2"/>
  <c r="DC57" i="2"/>
  <c r="CZ57" i="2"/>
  <c r="CW57" i="2"/>
  <c r="CV57" i="2"/>
  <c r="CU57" i="2"/>
  <c r="CQ57" i="2"/>
  <c r="CN57" i="2"/>
  <c r="CK57" i="2"/>
  <c r="CH57" i="2"/>
  <c r="CE57" i="2"/>
  <c r="CB57" i="2"/>
  <c r="BY57" i="2"/>
  <c r="BV57" i="2"/>
  <c r="BS57" i="2"/>
  <c r="BJ57" i="2"/>
  <c r="BG57" i="2"/>
  <c r="BD57" i="2"/>
  <c r="AZ57" i="2"/>
  <c r="AW57" i="2"/>
  <c r="AT57" i="2"/>
  <c r="AJ57" i="2"/>
  <c r="W57" i="2"/>
  <c r="Q57" i="2"/>
  <c r="N57" i="2"/>
  <c r="K57" i="2"/>
  <c r="H57" i="2"/>
  <c r="E57" i="2"/>
  <c r="B57" i="2"/>
  <c r="DC56" i="2"/>
  <c r="CZ56" i="2"/>
  <c r="CW56" i="2"/>
  <c r="CT56" i="2" s="1"/>
  <c r="CV56" i="2"/>
  <c r="CU56" i="2"/>
  <c r="CQ56" i="2"/>
  <c r="CN56" i="2"/>
  <c r="CK56" i="2"/>
  <c r="CH56" i="2"/>
  <c r="CE56" i="2"/>
  <c r="CB56" i="2"/>
  <c r="BY56" i="2"/>
  <c r="BM56" i="2" s="1"/>
  <c r="BV56" i="2"/>
  <c r="BS56" i="2"/>
  <c r="BJ56" i="2"/>
  <c r="BG56" i="2"/>
  <c r="BD56" i="2"/>
  <c r="AZ56" i="2"/>
  <c r="AW56" i="2"/>
  <c r="AT56" i="2"/>
  <c r="AJ56" i="2"/>
  <c r="W56" i="2"/>
  <c r="U56" i="2" s="1"/>
  <c r="Q56" i="2"/>
  <c r="N56" i="2"/>
  <c r="K56" i="2"/>
  <c r="H56" i="2"/>
  <c r="E56" i="2"/>
  <c r="B56" i="2"/>
  <c r="DC55" i="2"/>
  <c r="CZ55" i="2"/>
  <c r="CW55" i="2"/>
  <c r="CV55" i="2"/>
  <c r="CU55" i="2"/>
  <c r="CQ55" i="2"/>
  <c r="CN55" i="2"/>
  <c r="CK55" i="2"/>
  <c r="CH55" i="2"/>
  <c r="CE55" i="2"/>
  <c r="CB55" i="2"/>
  <c r="BY55" i="2"/>
  <c r="BV55" i="2"/>
  <c r="BS55" i="2"/>
  <c r="BM55" i="2" s="1"/>
  <c r="BJ55" i="2"/>
  <c r="BG55" i="2"/>
  <c r="BD55" i="2"/>
  <c r="AZ55" i="2"/>
  <c r="AW55" i="2"/>
  <c r="AS55" i="2" s="1"/>
  <c r="AT55" i="2"/>
  <c r="AJ55" i="2"/>
  <c r="V55" i="2" s="1"/>
  <c r="DH55" i="2" s="1"/>
  <c r="W55" i="2"/>
  <c r="U55" i="2" s="1"/>
  <c r="DG55" i="2" s="1"/>
  <c r="Q55" i="2"/>
  <c r="N55" i="2"/>
  <c r="K55" i="2"/>
  <c r="H55" i="2"/>
  <c r="E55" i="2"/>
  <c r="B55" i="2"/>
  <c r="DC54" i="2"/>
  <c r="CZ54" i="2"/>
  <c r="CW54" i="2"/>
  <c r="CV54" i="2"/>
  <c r="CU54" i="2"/>
  <c r="CQ54" i="2"/>
  <c r="CN54" i="2"/>
  <c r="CK54" i="2"/>
  <c r="CH54" i="2"/>
  <c r="CE54" i="2"/>
  <c r="CB54" i="2"/>
  <c r="BY54" i="2"/>
  <c r="BV54" i="2"/>
  <c r="BS54" i="2"/>
  <c r="BJ54" i="2"/>
  <c r="BG54" i="2"/>
  <c r="BD54" i="2"/>
  <c r="AZ54" i="2"/>
  <c r="AW54" i="2"/>
  <c r="AT54" i="2"/>
  <c r="AJ54" i="2"/>
  <c r="V54" i="2" s="1"/>
  <c r="DH54" i="2" s="1"/>
  <c r="W54" i="2"/>
  <c r="U54" i="2" s="1"/>
  <c r="DG54" i="2" s="1"/>
  <c r="Q54" i="2"/>
  <c r="N54" i="2"/>
  <c r="K54" i="2"/>
  <c r="H54" i="2"/>
  <c r="E54" i="2"/>
  <c r="B54" i="2"/>
  <c r="DC53" i="2"/>
  <c r="CZ53" i="2"/>
  <c r="CW53" i="2"/>
  <c r="CV53" i="2"/>
  <c r="CU53" i="2"/>
  <c r="CQ53" i="2"/>
  <c r="CN53" i="2"/>
  <c r="CK53" i="2"/>
  <c r="CH53" i="2"/>
  <c r="CE53" i="2"/>
  <c r="CB53" i="2"/>
  <c r="BY53" i="2"/>
  <c r="BV53" i="2"/>
  <c r="BS53" i="2"/>
  <c r="BJ53" i="2"/>
  <c r="BG53" i="2"/>
  <c r="BD53" i="2"/>
  <c r="AZ53" i="2"/>
  <c r="AW53" i="2"/>
  <c r="AT53" i="2"/>
  <c r="AJ53" i="2"/>
  <c r="V53" i="2" s="1"/>
  <c r="DH53" i="2" s="1"/>
  <c r="W53" i="2"/>
  <c r="Q53" i="2"/>
  <c r="N53" i="2"/>
  <c r="K53" i="2"/>
  <c r="H53" i="2"/>
  <c r="E53" i="2"/>
  <c r="B53" i="2"/>
  <c r="DC52" i="2"/>
  <c r="CZ52" i="2"/>
  <c r="CW52" i="2"/>
  <c r="CV52" i="2"/>
  <c r="CU52" i="2"/>
  <c r="CQ52" i="2"/>
  <c r="CN52" i="2"/>
  <c r="CK52" i="2"/>
  <c r="CH52" i="2"/>
  <c r="CE52" i="2"/>
  <c r="CB52" i="2"/>
  <c r="BY52" i="2"/>
  <c r="BV52" i="2"/>
  <c r="BM52" i="2" s="1"/>
  <c r="BS52" i="2"/>
  <c r="BJ52" i="2"/>
  <c r="BG52" i="2"/>
  <c r="BD52" i="2"/>
  <c r="AZ52" i="2"/>
  <c r="AW52" i="2"/>
  <c r="AT52" i="2"/>
  <c r="AJ52" i="2"/>
  <c r="W52" i="2"/>
  <c r="Q52" i="2"/>
  <c r="N52" i="2"/>
  <c r="K52" i="2"/>
  <c r="H52" i="2"/>
  <c r="E52" i="2"/>
  <c r="B52" i="2"/>
  <c r="DC51" i="2"/>
  <c r="CZ51" i="2"/>
  <c r="CW51" i="2"/>
  <c r="CV51" i="2"/>
  <c r="CU51" i="2"/>
  <c r="CQ51" i="2"/>
  <c r="CN51" i="2"/>
  <c r="CK51" i="2"/>
  <c r="CH51" i="2"/>
  <c r="CE51" i="2"/>
  <c r="CB51" i="2"/>
  <c r="BY51" i="2"/>
  <c r="BV51" i="2"/>
  <c r="BS51" i="2"/>
  <c r="BJ51" i="2"/>
  <c r="BG51" i="2"/>
  <c r="BD51" i="2"/>
  <c r="AZ51" i="2"/>
  <c r="AW51" i="2"/>
  <c r="AT51" i="2"/>
  <c r="AS51" i="2" s="1"/>
  <c r="AJ51" i="2"/>
  <c r="W51" i="2"/>
  <c r="U51" i="2" s="1"/>
  <c r="Q51" i="2"/>
  <c r="N51" i="2"/>
  <c r="K51" i="2"/>
  <c r="H51" i="2"/>
  <c r="E51" i="2"/>
  <c r="B51" i="2"/>
  <c r="DC50" i="2"/>
  <c r="CZ50" i="2"/>
  <c r="CW50" i="2"/>
  <c r="CT50" i="2" s="1"/>
  <c r="CV50" i="2"/>
  <c r="CU50" i="2"/>
  <c r="CQ50" i="2"/>
  <c r="CN50" i="2"/>
  <c r="CK50" i="2"/>
  <c r="CH50" i="2"/>
  <c r="CE50" i="2"/>
  <c r="CB50" i="2"/>
  <c r="BY50" i="2"/>
  <c r="BV50" i="2"/>
  <c r="BS50" i="2"/>
  <c r="BJ50" i="2"/>
  <c r="BG50" i="2"/>
  <c r="BD50" i="2"/>
  <c r="AZ50" i="2"/>
  <c r="AW50" i="2"/>
  <c r="AT50" i="2"/>
  <c r="AJ50" i="2"/>
  <c r="W50" i="2"/>
  <c r="U50" i="2" s="1"/>
  <c r="DG50" i="2" s="1"/>
  <c r="V50" i="2"/>
  <c r="DH50" i="2" s="1"/>
  <c r="Q50" i="2"/>
  <c r="N50" i="2"/>
  <c r="K50" i="2"/>
  <c r="H50" i="2"/>
  <c r="E50" i="2"/>
  <c r="B50" i="2"/>
  <c r="W49" i="2"/>
  <c r="U49" i="2" s="1"/>
  <c r="V49" i="2"/>
  <c r="DH49" i="2" s="1"/>
  <c r="N49" i="2"/>
  <c r="K49" i="2"/>
  <c r="H49" i="2"/>
  <c r="E49" i="2"/>
  <c r="DC48" i="2"/>
  <c r="CZ48" i="2"/>
  <c r="CW48" i="2"/>
  <c r="CT48" i="2" s="1"/>
  <c r="CV48" i="2"/>
  <c r="CU48" i="2"/>
  <c r="CQ48" i="2"/>
  <c r="CN48" i="2"/>
  <c r="CK48" i="2"/>
  <c r="CH48" i="2"/>
  <c r="CE48" i="2"/>
  <c r="CB48" i="2"/>
  <c r="BY48" i="2"/>
  <c r="BV48" i="2"/>
  <c r="BS48" i="2"/>
  <c r="BJ48" i="2"/>
  <c r="BG48" i="2"/>
  <c r="BD48" i="2"/>
  <c r="AZ48" i="2"/>
  <c r="AW48" i="2"/>
  <c r="AT48" i="2"/>
  <c r="AJ48" i="2"/>
  <c r="W48" i="2"/>
  <c r="U48" i="2" s="1"/>
  <c r="DG48" i="2" s="1"/>
  <c r="Q48" i="2"/>
  <c r="N48" i="2"/>
  <c r="K48" i="2"/>
  <c r="H48" i="2"/>
  <c r="E48" i="2"/>
  <c r="B48" i="2"/>
  <c r="DC47" i="2"/>
  <c r="CZ47" i="2"/>
  <c r="CW47" i="2"/>
  <c r="CV47" i="2"/>
  <c r="V47" i="2" s="1"/>
  <c r="DH47" i="2" s="1"/>
  <c r="CU47" i="2"/>
  <c r="CQ47" i="2"/>
  <c r="CN47" i="2"/>
  <c r="CK47" i="2"/>
  <c r="CH47" i="2"/>
  <c r="CE47" i="2"/>
  <c r="CB47" i="2"/>
  <c r="BY47" i="2"/>
  <c r="BV47" i="2"/>
  <c r="BS47" i="2"/>
  <c r="BJ47" i="2"/>
  <c r="BG47" i="2"/>
  <c r="BD47" i="2"/>
  <c r="AZ47" i="2"/>
  <c r="AW47" i="2"/>
  <c r="AT47" i="2"/>
  <c r="AS47" i="2" s="1"/>
  <c r="AJ47" i="2"/>
  <c r="W47" i="2"/>
  <c r="Q47" i="2"/>
  <c r="N47" i="2"/>
  <c r="K47" i="2"/>
  <c r="H47" i="2"/>
  <c r="E47" i="2"/>
  <c r="B47" i="2"/>
  <c r="DC46" i="2"/>
  <c r="CZ46" i="2"/>
  <c r="CW46" i="2"/>
  <c r="CV46" i="2"/>
  <c r="CU46" i="2"/>
  <c r="CQ46" i="2"/>
  <c r="CN46" i="2"/>
  <c r="CK46" i="2"/>
  <c r="CH46" i="2"/>
  <c r="CE46" i="2"/>
  <c r="CB46" i="2"/>
  <c r="BY46" i="2"/>
  <c r="BV46" i="2"/>
  <c r="BS46" i="2"/>
  <c r="BJ46" i="2"/>
  <c r="BG46" i="2"/>
  <c r="BD46" i="2"/>
  <c r="AZ46" i="2"/>
  <c r="AW46" i="2"/>
  <c r="AT46" i="2"/>
  <c r="AJ46" i="2"/>
  <c r="W46" i="2"/>
  <c r="Q46" i="2"/>
  <c r="N46" i="2"/>
  <c r="K46" i="2"/>
  <c r="H46" i="2"/>
  <c r="E46" i="2"/>
  <c r="B46" i="2"/>
  <c r="DC45" i="2"/>
  <c r="CZ45" i="2"/>
  <c r="CW45" i="2"/>
  <c r="CV45" i="2"/>
  <c r="CU45" i="2"/>
  <c r="CQ45" i="2"/>
  <c r="CN45" i="2"/>
  <c r="CK45" i="2"/>
  <c r="CH45" i="2"/>
  <c r="CE45" i="2"/>
  <c r="CB45" i="2"/>
  <c r="BY45" i="2"/>
  <c r="BV45" i="2"/>
  <c r="BS45" i="2"/>
  <c r="BJ45" i="2"/>
  <c r="BG45" i="2"/>
  <c r="BD45" i="2"/>
  <c r="AZ45" i="2"/>
  <c r="AW45" i="2"/>
  <c r="AT45" i="2"/>
  <c r="AJ45" i="2"/>
  <c r="W45" i="2"/>
  <c r="Q45" i="2"/>
  <c r="N45" i="2"/>
  <c r="K45" i="2"/>
  <c r="H45" i="2"/>
  <c r="E45" i="2"/>
  <c r="B45" i="2"/>
  <c r="DC44" i="2"/>
  <c r="CZ44" i="2"/>
  <c r="CW44" i="2"/>
  <c r="CV44" i="2"/>
  <c r="CU44" i="2"/>
  <c r="CQ44" i="2"/>
  <c r="CN44" i="2"/>
  <c r="CK44" i="2"/>
  <c r="CH44" i="2"/>
  <c r="CE44" i="2"/>
  <c r="CB44" i="2"/>
  <c r="BY44" i="2"/>
  <c r="BM44" i="2" s="1"/>
  <c r="BV44" i="2"/>
  <c r="BS44" i="2"/>
  <c r="BJ44" i="2"/>
  <c r="BG44" i="2"/>
  <c r="BD44" i="2"/>
  <c r="AZ44" i="2"/>
  <c r="AW44" i="2"/>
  <c r="AT44" i="2"/>
  <c r="AJ44" i="2"/>
  <c r="W44" i="2"/>
  <c r="U44" i="2" s="1"/>
  <c r="DG44" i="2" s="1"/>
  <c r="Q44" i="2"/>
  <c r="N44" i="2"/>
  <c r="K44" i="2"/>
  <c r="H44" i="2"/>
  <c r="E44" i="2"/>
  <c r="B44" i="2"/>
  <c r="CN43" i="2"/>
  <c r="CH43" i="2"/>
  <c r="CE43" i="2"/>
  <c r="BV43" i="2"/>
  <c r="BM43" i="2"/>
  <c r="BG43" i="2"/>
  <c r="AJ43" i="2"/>
  <c r="V43" i="2" s="1"/>
  <c r="DH43" i="2" s="1"/>
  <c r="W43" i="2"/>
  <c r="U43" i="2" s="1"/>
  <c r="B43" i="2"/>
  <c r="DC42" i="2"/>
  <c r="CZ42" i="2"/>
  <c r="CW42" i="2"/>
  <c r="CT42" i="2" s="1"/>
  <c r="CV42" i="2"/>
  <c r="CU42" i="2"/>
  <c r="CQ42" i="2"/>
  <c r="CN42" i="2"/>
  <c r="CK42" i="2"/>
  <c r="CH42" i="2"/>
  <c r="CE42" i="2"/>
  <c r="CB42" i="2"/>
  <c r="BY42" i="2"/>
  <c r="BV42" i="2"/>
  <c r="BS42" i="2"/>
  <c r="BJ42" i="2"/>
  <c r="BG42" i="2"/>
  <c r="BD42" i="2"/>
  <c r="AZ42" i="2"/>
  <c r="AW42" i="2"/>
  <c r="AT42" i="2"/>
  <c r="AS42" i="2" s="1"/>
  <c r="AJ42" i="2"/>
  <c r="W42" i="2"/>
  <c r="U42" i="2" s="1"/>
  <c r="DG42" i="2" s="1"/>
  <c r="Q42" i="2"/>
  <c r="N42" i="2"/>
  <c r="K42" i="2"/>
  <c r="H42" i="2"/>
  <c r="E42" i="2"/>
  <c r="B42" i="2"/>
  <c r="DC41" i="2"/>
  <c r="CZ41" i="2"/>
  <c r="CW41" i="2"/>
  <c r="CT41" i="2" s="1"/>
  <c r="CV41" i="2"/>
  <c r="CU41" i="2"/>
  <c r="CQ41" i="2"/>
  <c r="CN41" i="2"/>
  <c r="CK41" i="2"/>
  <c r="CH41" i="2"/>
  <c r="CE41" i="2"/>
  <c r="CB41" i="2"/>
  <c r="BY41" i="2"/>
  <c r="BV41" i="2"/>
  <c r="BS41" i="2"/>
  <c r="BJ41" i="2"/>
  <c r="BG41" i="2"/>
  <c r="BD41" i="2"/>
  <c r="AZ41" i="2"/>
  <c r="AW41" i="2"/>
  <c r="AS41" i="2" s="1"/>
  <c r="AT41" i="2"/>
  <c r="AJ41" i="2"/>
  <c r="V41" i="2" s="1"/>
  <c r="DH41" i="2" s="1"/>
  <c r="W41" i="2"/>
  <c r="U41" i="2" s="1"/>
  <c r="Q41" i="2"/>
  <c r="N41" i="2"/>
  <c r="K41" i="2"/>
  <c r="H41" i="2"/>
  <c r="E41" i="2"/>
  <c r="B41" i="2"/>
  <c r="DC40" i="2"/>
  <c r="CZ40" i="2"/>
  <c r="CW40" i="2"/>
  <c r="CV40" i="2"/>
  <c r="CU40" i="2"/>
  <c r="CQ40" i="2"/>
  <c r="CN40" i="2"/>
  <c r="CK40" i="2"/>
  <c r="CH40" i="2"/>
  <c r="CE40" i="2"/>
  <c r="CB40" i="2"/>
  <c r="BY40" i="2"/>
  <c r="BV40" i="2"/>
  <c r="BM40" i="2" s="1"/>
  <c r="BS40" i="2"/>
  <c r="BJ40" i="2"/>
  <c r="BG40" i="2"/>
  <c r="BD40" i="2"/>
  <c r="AZ40" i="2"/>
  <c r="AW40" i="2"/>
  <c r="AT40" i="2"/>
  <c r="AJ40" i="2"/>
  <c r="W40" i="2"/>
  <c r="Q40" i="2"/>
  <c r="N40" i="2"/>
  <c r="K40" i="2"/>
  <c r="H40" i="2"/>
  <c r="E40" i="2"/>
  <c r="B40" i="2"/>
  <c r="DC39" i="2"/>
  <c r="CZ39" i="2"/>
  <c r="CW39" i="2"/>
  <c r="CV39" i="2"/>
  <c r="CU39" i="2"/>
  <c r="CQ39" i="2"/>
  <c r="CN39" i="2"/>
  <c r="CK39" i="2"/>
  <c r="CH39" i="2"/>
  <c r="CE39" i="2"/>
  <c r="CB39" i="2"/>
  <c r="BY39" i="2"/>
  <c r="BV39" i="2"/>
  <c r="BS39" i="2"/>
  <c r="BJ39" i="2"/>
  <c r="BG39" i="2"/>
  <c r="BD39" i="2"/>
  <c r="AZ39" i="2"/>
  <c r="AW39" i="2"/>
  <c r="AT39" i="2"/>
  <c r="AS39" i="2" s="1"/>
  <c r="AJ39" i="2"/>
  <c r="W39" i="2"/>
  <c r="U39" i="2" s="1"/>
  <c r="Q39" i="2"/>
  <c r="N39" i="2"/>
  <c r="K39" i="2"/>
  <c r="H39" i="2"/>
  <c r="E39" i="2"/>
  <c r="B39" i="2"/>
  <c r="DC38" i="2"/>
  <c r="CZ38" i="2"/>
  <c r="CW38" i="2"/>
  <c r="CT38" i="2" s="1"/>
  <c r="CV38" i="2"/>
  <c r="CU38" i="2"/>
  <c r="CQ38" i="2"/>
  <c r="CN38" i="2"/>
  <c r="CK38" i="2"/>
  <c r="CH38" i="2"/>
  <c r="CE38" i="2"/>
  <c r="CB38" i="2"/>
  <c r="BY38" i="2"/>
  <c r="BV38" i="2"/>
  <c r="BS38" i="2"/>
  <c r="BJ38" i="2"/>
  <c r="BG38" i="2"/>
  <c r="BD38" i="2"/>
  <c r="AZ38" i="2"/>
  <c r="AW38" i="2"/>
  <c r="AT38" i="2"/>
  <c r="AJ38" i="2"/>
  <c r="V38" i="2" s="1"/>
  <c r="DH38" i="2" s="1"/>
  <c r="W38" i="2"/>
  <c r="U38" i="2" s="1"/>
  <c r="DG38" i="2" s="1"/>
  <c r="Q38" i="2"/>
  <c r="N38" i="2"/>
  <c r="K38" i="2"/>
  <c r="H38" i="2"/>
  <c r="E38" i="2"/>
  <c r="B38" i="2"/>
  <c r="DC37" i="2"/>
  <c r="CZ37" i="2"/>
  <c r="CW37" i="2"/>
  <c r="CT37" i="2" s="1"/>
  <c r="CV37" i="2"/>
  <c r="CU37" i="2"/>
  <c r="CQ37" i="2"/>
  <c r="CN37" i="2"/>
  <c r="CK37" i="2"/>
  <c r="CH37" i="2"/>
  <c r="CE37" i="2"/>
  <c r="CB37" i="2"/>
  <c r="BY37" i="2"/>
  <c r="BV37" i="2"/>
  <c r="BS37" i="2"/>
  <c r="BJ37" i="2"/>
  <c r="BG37" i="2"/>
  <c r="BD37" i="2"/>
  <c r="AZ37" i="2"/>
  <c r="AW37" i="2"/>
  <c r="AT37" i="2"/>
  <c r="AJ37" i="2"/>
  <c r="V37" i="2" s="1"/>
  <c r="DH37" i="2" s="1"/>
  <c r="W37" i="2"/>
  <c r="Q37" i="2"/>
  <c r="N37" i="2"/>
  <c r="K37" i="2"/>
  <c r="H37" i="2"/>
  <c r="E37" i="2"/>
  <c r="B37" i="2"/>
  <c r="DC36" i="2"/>
  <c r="CZ36" i="2"/>
  <c r="CW36" i="2"/>
  <c r="CV36" i="2"/>
  <c r="CU36" i="2"/>
  <c r="CQ36" i="2"/>
  <c r="CN36" i="2"/>
  <c r="CK36" i="2"/>
  <c r="CH36" i="2"/>
  <c r="CE36" i="2"/>
  <c r="CB36" i="2"/>
  <c r="BY36" i="2"/>
  <c r="BV36" i="2"/>
  <c r="BS36" i="2"/>
  <c r="BJ36" i="2"/>
  <c r="BG36" i="2"/>
  <c r="BD36" i="2"/>
  <c r="AZ36" i="2"/>
  <c r="AW36" i="2"/>
  <c r="AT36" i="2"/>
  <c r="AJ36" i="2"/>
  <c r="W36" i="2"/>
  <c r="Q36" i="2"/>
  <c r="N36" i="2"/>
  <c r="K36" i="2"/>
  <c r="H36" i="2"/>
  <c r="E36" i="2"/>
  <c r="B36" i="2"/>
  <c r="DC35" i="2"/>
  <c r="CZ35" i="2"/>
  <c r="CW35" i="2"/>
  <c r="CT35" i="2" s="1"/>
  <c r="CV35" i="2"/>
  <c r="CU35" i="2"/>
  <c r="CQ35" i="2"/>
  <c r="CN35" i="2"/>
  <c r="CK35" i="2"/>
  <c r="CH35" i="2"/>
  <c r="CE35" i="2"/>
  <c r="CB35" i="2"/>
  <c r="BY35" i="2"/>
  <c r="BV35" i="2"/>
  <c r="BS35" i="2"/>
  <c r="BM35" i="2"/>
  <c r="BJ35" i="2"/>
  <c r="BG35" i="2"/>
  <c r="BD35" i="2"/>
  <c r="AZ35" i="2"/>
  <c r="AW35" i="2"/>
  <c r="AT35" i="2"/>
  <c r="AS35" i="2" s="1"/>
  <c r="AJ35" i="2"/>
  <c r="V35" i="2" s="1"/>
  <c r="DH35" i="2" s="1"/>
  <c r="W35" i="2"/>
  <c r="Q35" i="2"/>
  <c r="N35" i="2"/>
  <c r="K35" i="2"/>
  <c r="H35" i="2"/>
  <c r="E35" i="2"/>
  <c r="B35" i="2"/>
  <c r="DC34" i="2"/>
  <c r="CZ34" i="2"/>
  <c r="CW34" i="2"/>
  <c r="CV34" i="2"/>
  <c r="CU34" i="2"/>
  <c r="U34" i="2" s="1"/>
  <c r="DG34" i="2" s="1"/>
  <c r="CQ34" i="2"/>
  <c r="CN34" i="2"/>
  <c r="CK34" i="2"/>
  <c r="CH34" i="2"/>
  <c r="CE34" i="2"/>
  <c r="CB34" i="2"/>
  <c r="BY34" i="2"/>
  <c r="BV34" i="2"/>
  <c r="BS34" i="2"/>
  <c r="BJ34" i="2"/>
  <c r="BG34" i="2"/>
  <c r="BD34" i="2"/>
  <c r="AZ34" i="2"/>
  <c r="AW34" i="2"/>
  <c r="AT34" i="2"/>
  <c r="AJ34" i="2"/>
  <c r="W34" i="2"/>
  <c r="Q34" i="2"/>
  <c r="N34" i="2"/>
  <c r="K34" i="2"/>
  <c r="H34" i="2"/>
  <c r="E34" i="2"/>
  <c r="B34" i="2"/>
  <c r="DC33" i="2"/>
  <c r="CZ33" i="2"/>
  <c r="CW33" i="2"/>
  <c r="CV33" i="2"/>
  <c r="CU33" i="2"/>
  <c r="CQ33" i="2"/>
  <c r="CN33" i="2"/>
  <c r="CK33" i="2"/>
  <c r="CH33" i="2"/>
  <c r="CE33" i="2"/>
  <c r="CB33" i="2"/>
  <c r="BY33" i="2"/>
  <c r="BV33" i="2"/>
  <c r="BS33" i="2"/>
  <c r="BJ33" i="2"/>
  <c r="BG33" i="2"/>
  <c r="BD33" i="2"/>
  <c r="AZ33" i="2"/>
  <c r="AW33" i="2"/>
  <c r="AT33" i="2"/>
  <c r="AS33" i="2" s="1"/>
  <c r="AJ33" i="2"/>
  <c r="W33" i="2"/>
  <c r="Q33" i="2"/>
  <c r="N33" i="2"/>
  <c r="K33" i="2"/>
  <c r="H33" i="2"/>
  <c r="E33" i="2"/>
  <c r="B33" i="2"/>
  <c r="DC32" i="2"/>
  <c r="CZ32" i="2"/>
  <c r="CW32" i="2"/>
  <c r="CV32" i="2"/>
  <c r="CU32" i="2"/>
  <c r="CQ32" i="2"/>
  <c r="CN32" i="2"/>
  <c r="CK32" i="2"/>
  <c r="CH32" i="2"/>
  <c r="CE32" i="2"/>
  <c r="CB32" i="2"/>
  <c r="BY32" i="2"/>
  <c r="BV32" i="2"/>
  <c r="BS32" i="2"/>
  <c r="BJ32" i="2"/>
  <c r="BG32" i="2"/>
  <c r="BD32" i="2"/>
  <c r="AZ32" i="2"/>
  <c r="AW32" i="2"/>
  <c r="AT32" i="2"/>
  <c r="AJ32" i="2"/>
  <c r="V32" i="2" s="1"/>
  <c r="DH32" i="2" s="1"/>
  <c r="W32" i="2"/>
  <c r="Q32" i="2"/>
  <c r="N32" i="2"/>
  <c r="K32" i="2"/>
  <c r="H32" i="2"/>
  <c r="E32" i="2"/>
  <c r="B32" i="2"/>
  <c r="DC31" i="2"/>
  <c r="CZ31" i="2"/>
  <c r="CW31" i="2"/>
  <c r="CV31" i="2"/>
  <c r="CU31" i="2"/>
  <c r="CQ31" i="2"/>
  <c r="CN31" i="2"/>
  <c r="CK31" i="2"/>
  <c r="CH31" i="2"/>
  <c r="CE31" i="2"/>
  <c r="CB31" i="2"/>
  <c r="BY31" i="2"/>
  <c r="BV31" i="2"/>
  <c r="BS31" i="2"/>
  <c r="BJ31" i="2"/>
  <c r="BG31" i="2"/>
  <c r="BD31" i="2"/>
  <c r="AZ31" i="2"/>
  <c r="AW31" i="2"/>
  <c r="AS31" i="2" s="1"/>
  <c r="AT31" i="2"/>
  <c r="AJ31" i="2"/>
  <c r="W31" i="2"/>
  <c r="Q31" i="2"/>
  <c r="N31" i="2"/>
  <c r="K31" i="2"/>
  <c r="H31" i="2"/>
  <c r="E31" i="2"/>
  <c r="B31" i="2"/>
  <c r="DC30" i="2"/>
  <c r="CZ30" i="2"/>
  <c r="CW30" i="2"/>
  <c r="CT30" i="2" s="1"/>
  <c r="CV30" i="2"/>
  <c r="CU30" i="2"/>
  <c r="CQ30" i="2"/>
  <c r="CN30" i="2"/>
  <c r="CK30" i="2"/>
  <c r="CH30" i="2"/>
  <c r="CE30" i="2"/>
  <c r="CB30" i="2"/>
  <c r="BY30" i="2"/>
  <c r="BV30" i="2"/>
  <c r="BS30" i="2"/>
  <c r="BM30" i="2" s="1"/>
  <c r="BJ30" i="2"/>
  <c r="BG30" i="2"/>
  <c r="BD30" i="2"/>
  <c r="AZ30" i="2"/>
  <c r="AW30" i="2"/>
  <c r="AT30" i="2"/>
  <c r="AS30" i="2" s="1"/>
  <c r="AJ30" i="2"/>
  <c r="V30" i="2" s="1"/>
  <c r="W30" i="2"/>
  <c r="U30" i="2" s="1"/>
  <c r="DG30" i="2" s="1"/>
  <c r="Q30" i="2"/>
  <c r="N30" i="2"/>
  <c r="K30" i="2"/>
  <c r="H30" i="2"/>
  <c r="E30" i="2"/>
  <c r="B30" i="2"/>
  <c r="DC29" i="2"/>
  <c r="CZ29" i="2"/>
  <c r="CW29" i="2"/>
  <c r="CV29" i="2"/>
  <c r="CU29" i="2"/>
  <c r="CQ29" i="2"/>
  <c r="CN29" i="2"/>
  <c r="CK29" i="2"/>
  <c r="CH29" i="2"/>
  <c r="CE29" i="2"/>
  <c r="CB29" i="2"/>
  <c r="BY29" i="2"/>
  <c r="BV29" i="2"/>
  <c r="BS29" i="2"/>
  <c r="BJ29" i="2"/>
  <c r="BG29" i="2"/>
  <c r="BD29" i="2"/>
  <c r="AZ29" i="2"/>
  <c r="AW29" i="2"/>
  <c r="AT29" i="2"/>
  <c r="AJ29" i="2"/>
  <c r="V29" i="2" s="1"/>
  <c r="DH29" i="2" s="1"/>
  <c r="W29" i="2"/>
  <c r="Q29" i="2"/>
  <c r="N29" i="2"/>
  <c r="K29" i="2"/>
  <c r="H29" i="2"/>
  <c r="E29" i="2"/>
  <c r="B29" i="2"/>
  <c r="DC28" i="2"/>
  <c r="CZ28" i="2"/>
  <c r="CW28" i="2"/>
  <c r="CV28" i="2"/>
  <c r="CU28" i="2"/>
  <c r="CT28" i="2"/>
  <c r="CQ28" i="2"/>
  <c r="CN28" i="2"/>
  <c r="CK28" i="2"/>
  <c r="CH28" i="2"/>
  <c r="CE28" i="2"/>
  <c r="CB28" i="2"/>
  <c r="BY28" i="2"/>
  <c r="BV28" i="2"/>
  <c r="BM28" i="2" s="1"/>
  <c r="BS28" i="2"/>
  <c r="BJ28" i="2"/>
  <c r="BG28" i="2"/>
  <c r="BD28" i="2"/>
  <c r="AZ28" i="2"/>
  <c r="AW28" i="2"/>
  <c r="AT28" i="2"/>
  <c r="AJ28" i="2"/>
  <c r="W28" i="2"/>
  <c r="Q28" i="2"/>
  <c r="N28" i="2"/>
  <c r="K28" i="2"/>
  <c r="H28" i="2"/>
  <c r="E28" i="2"/>
  <c r="B28" i="2"/>
  <c r="DC27" i="2"/>
  <c r="CZ27" i="2"/>
  <c r="CW27" i="2"/>
  <c r="CV27" i="2"/>
  <c r="CU27" i="2"/>
  <c r="CQ27" i="2"/>
  <c r="CN27" i="2"/>
  <c r="CK27" i="2"/>
  <c r="CH27" i="2"/>
  <c r="CE27" i="2"/>
  <c r="CB27" i="2"/>
  <c r="BY27" i="2"/>
  <c r="BV27" i="2"/>
  <c r="BS27" i="2"/>
  <c r="BJ27" i="2"/>
  <c r="BG27" i="2"/>
  <c r="BD27" i="2"/>
  <c r="AZ27" i="2"/>
  <c r="AW27" i="2"/>
  <c r="AT27" i="2"/>
  <c r="AJ27" i="2"/>
  <c r="W27" i="2"/>
  <c r="U27" i="2" s="1"/>
  <c r="Q27" i="2"/>
  <c r="N27" i="2"/>
  <c r="K27" i="2"/>
  <c r="H27" i="2"/>
  <c r="E27" i="2"/>
  <c r="B27" i="2"/>
  <c r="DC26" i="2"/>
  <c r="CZ26" i="2"/>
  <c r="CW26" i="2"/>
  <c r="CT26" i="2" s="1"/>
  <c r="CV26" i="2"/>
  <c r="CU26" i="2"/>
  <c r="CQ26" i="2"/>
  <c r="CN26" i="2"/>
  <c r="CK26" i="2"/>
  <c r="CH26" i="2"/>
  <c r="CE26" i="2"/>
  <c r="CB26" i="2"/>
  <c r="BY26" i="2"/>
  <c r="BV26" i="2"/>
  <c r="BS26" i="2"/>
  <c r="BJ26" i="2"/>
  <c r="BG26" i="2"/>
  <c r="BD26" i="2"/>
  <c r="AZ26" i="2"/>
  <c r="AW26" i="2"/>
  <c r="AT26" i="2"/>
  <c r="AJ26" i="2"/>
  <c r="W26" i="2"/>
  <c r="U26" i="2" s="1"/>
  <c r="V26" i="2"/>
  <c r="DH26" i="2" s="1"/>
  <c r="Q26" i="2"/>
  <c r="N26" i="2"/>
  <c r="K26" i="2"/>
  <c r="H26" i="2"/>
  <c r="E26" i="2"/>
  <c r="B26" i="2"/>
  <c r="DC25" i="2"/>
  <c r="CZ25" i="2"/>
  <c r="CW25" i="2"/>
  <c r="CV25" i="2"/>
  <c r="CU25" i="2"/>
  <c r="CQ25" i="2"/>
  <c r="CN25" i="2"/>
  <c r="CK25" i="2"/>
  <c r="CH25" i="2"/>
  <c r="CE25" i="2"/>
  <c r="CB25" i="2"/>
  <c r="BY25" i="2"/>
  <c r="BV25" i="2"/>
  <c r="BS25" i="2"/>
  <c r="BJ25" i="2"/>
  <c r="BG25" i="2"/>
  <c r="BD25" i="2"/>
  <c r="AZ25" i="2"/>
  <c r="AW25" i="2"/>
  <c r="AT25" i="2"/>
  <c r="AJ25" i="2"/>
  <c r="V25" i="2" s="1"/>
  <c r="DH25" i="2" s="1"/>
  <c r="W25" i="2"/>
  <c r="Q25" i="2"/>
  <c r="N25" i="2"/>
  <c r="K25" i="2"/>
  <c r="H25" i="2"/>
  <c r="E25" i="2"/>
  <c r="B25" i="2"/>
  <c r="DC24" i="2"/>
  <c r="CZ24" i="2"/>
  <c r="CW24" i="2"/>
  <c r="CV24" i="2"/>
  <c r="CU24" i="2"/>
  <c r="U24" i="2" s="1"/>
  <c r="DG24" i="2" s="1"/>
  <c r="CQ24" i="2"/>
  <c r="CN24" i="2"/>
  <c r="CK24" i="2"/>
  <c r="CH24" i="2"/>
  <c r="CE24" i="2"/>
  <c r="CB24" i="2"/>
  <c r="BY24" i="2"/>
  <c r="BV24" i="2"/>
  <c r="BS24" i="2"/>
  <c r="BJ24" i="2"/>
  <c r="BG24" i="2"/>
  <c r="BD24" i="2"/>
  <c r="AZ24" i="2"/>
  <c r="AW24" i="2"/>
  <c r="AT24" i="2"/>
  <c r="AS24" i="2"/>
  <c r="AJ24" i="2"/>
  <c r="V24" i="2" s="1"/>
  <c r="W24" i="2"/>
  <c r="Q24" i="2"/>
  <c r="N24" i="2"/>
  <c r="K24" i="2"/>
  <c r="H24" i="2"/>
  <c r="E24" i="2"/>
  <c r="B24" i="2"/>
  <c r="DC23" i="2"/>
  <c r="CZ23" i="2"/>
  <c r="CW23" i="2"/>
  <c r="CV23" i="2"/>
  <c r="CU23" i="2"/>
  <c r="CQ23" i="2"/>
  <c r="CN23" i="2"/>
  <c r="CK23" i="2"/>
  <c r="CH23" i="2"/>
  <c r="CE23" i="2"/>
  <c r="CB23" i="2"/>
  <c r="BY23" i="2"/>
  <c r="BV23" i="2"/>
  <c r="BS23" i="2"/>
  <c r="BJ23" i="2"/>
  <c r="BG23" i="2"/>
  <c r="BD23" i="2"/>
  <c r="AZ23" i="2"/>
  <c r="AW23" i="2"/>
  <c r="AT23" i="2"/>
  <c r="AJ23" i="2"/>
  <c r="V23" i="2" s="1"/>
  <c r="DH23" i="2" s="1"/>
  <c r="W23" i="2"/>
  <c r="Q23" i="2"/>
  <c r="N23" i="2"/>
  <c r="K23" i="2"/>
  <c r="H23" i="2"/>
  <c r="E23" i="2"/>
  <c r="B23" i="2"/>
  <c r="DC22" i="2"/>
  <c r="CZ22" i="2"/>
  <c r="CW22" i="2"/>
  <c r="CT22" i="2" s="1"/>
  <c r="CV22" i="2"/>
  <c r="CU22" i="2"/>
  <c r="CQ22" i="2"/>
  <c r="CN22" i="2"/>
  <c r="CK22" i="2"/>
  <c r="CH22" i="2"/>
  <c r="CE22" i="2"/>
  <c r="CB22" i="2"/>
  <c r="BY22" i="2"/>
  <c r="BV22" i="2"/>
  <c r="BS22" i="2"/>
  <c r="BJ22" i="2"/>
  <c r="BG22" i="2"/>
  <c r="BD22" i="2"/>
  <c r="AZ22" i="2"/>
  <c r="AW22" i="2"/>
  <c r="AT22" i="2"/>
  <c r="AJ22" i="2"/>
  <c r="W22" i="2"/>
  <c r="Q22" i="2"/>
  <c r="N22" i="2"/>
  <c r="K22" i="2"/>
  <c r="H22" i="2"/>
  <c r="E22" i="2"/>
  <c r="B22" i="2"/>
  <c r="DC21" i="2"/>
  <c r="CZ21" i="2"/>
  <c r="CW21" i="2"/>
  <c r="CV21" i="2"/>
  <c r="CU21" i="2"/>
  <c r="CQ21" i="2"/>
  <c r="CN21" i="2"/>
  <c r="CK21" i="2"/>
  <c r="CH21" i="2"/>
  <c r="CE21" i="2"/>
  <c r="CB21" i="2"/>
  <c r="BY21" i="2"/>
  <c r="BV21" i="2"/>
  <c r="BS21" i="2"/>
  <c r="BJ21" i="2"/>
  <c r="BG21" i="2"/>
  <c r="BD21" i="2"/>
  <c r="AZ21" i="2"/>
  <c r="AW21" i="2"/>
  <c r="AT21" i="2"/>
  <c r="AJ21" i="2"/>
  <c r="W21" i="2"/>
  <c r="Q21" i="2"/>
  <c r="N21" i="2"/>
  <c r="K21" i="2"/>
  <c r="H21" i="2"/>
  <c r="E21" i="2"/>
  <c r="B21" i="2"/>
  <c r="DC20" i="2"/>
  <c r="CZ20" i="2"/>
  <c r="CW20" i="2"/>
  <c r="CV20" i="2"/>
  <c r="CU20" i="2"/>
  <c r="CQ20" i="2"/>
  <c r="CN20" i="2"/>
  <c r="CK20" i="2"/>
  <c r="CH20" i="2"/>
  <c r="CE20" i="2"/>
  <c r="CB20" i="2"/>
  <c r="BY20" i="2"/>
  <c r="BV20" i="2"/>
  <c r="BS20" i="2"/>
  <c r="BJ20" i="2"/>
  <c r="BG20" i="2"/>
  <c r="BD20" i="2"/>
  <c r="AZ20" i="2"/>
  <c r="AW20" i="2"/>
  <c r="AT20" i="2"/>
  <c r="AJ20" i="2"/>
  <c r="W20" i="2"/>
  <c r="U20" i="2" s="1"/>
  <c r="DG20" i="2" s="1"/>
  <c r="Q20" i="2"/>
  <c r="N20" i="2"/>
  <c r="K20" i="2"/>
  <c r="H20" i="2"/>
  <c r="E20" i="2"/>
  <c r="B20" i="2"/>
  <c r="DC19" i="2"/>
  <c r="CZ19" i="2"/>
  <c r="CW19" i="2"/>
  <c r="CV19" i="2"/>
  <c r="CU19" i="2"/>
  <c r="CQ19" i="2"/>
  <c r="CN19" i="2"/>
  <c r="CK19" i="2"/>
  <c r="CH19" i="2"/>
  <c r="CE19" i="2"/>
  <c r="CB19" i="2"/>
  <c r="BY19" i="2"/>
  <c r="BV19" i="2"/>
  <c r="BS19" i="2"/>
  <c r="BJ19" i="2"/>
  <c r="BG19" i="2"/>
  <c r="BD19" i="2"/>
  <c r="AZ19" i="2"/>
  <c r="AW19" i="2"/>
  <c r="AS19" i="2" s="1"/>
  <c r="AT19" i="2"/>
  <c r="AJ19" i="2"/>
  <c r="V19" i="2" s="1"/>
  <c r="DH19" i="2" s="1"/>
  <c r="W19" i="2"/>
  <c r="U19" i="2" s="1"/>
  <c r="DG19" i="2" s="1"/>
  <c r="Q19" i="2"/>
  <c r="N19" i="2"/>
  <c r="K19" i="2"/>
  <c r="H19" i="2"/>
  <c r="E19" i="2"/>
  <c r="B19" i="2"/>
  <c r="DC18" i="2"/>
  <c r="CZ18" i="2"/>
  <c r="CW18" i="2"/>
  <c r="CT18" i="2" s="1"/>
  <c r="CV18" i="2"/>
  <c r="CU18" i="2"/>
  <c r="CQ18" i="2"/>
  <c r="CN18" i="2"/>
  <c r="CK18" i="2"/>
  <c r="CH18" i="2"/>
  <c r="CE18" i="2"/>
  <c r="CB18" i="2"/>
  <c r="BY18" i="2"/>
  <c r="BV18" i="2"/>
  <c r="BS18" i="2"/>
  <c r="BJ18" i="2"/>
  <c r="BG18" i="2"/>
  <c r="BD18" i="2"/>
  <c r="AZ18" i="2"/>
  <c r="AW18" i="2"/>
  <c r="AT18" i="2"/>
  <c r="AS18" i="2" s="1"/>
  <c r="AJ18" i="2"/>
  <c r="V18" i="2" s="1"/>
  <c r="DH18" i="2" s="1"/>
  <c r="W18" i="2"/>
  <c r="Q18" i="2"/>
  <c r="N18" i="2"/>
  <c r="K18" i="2"/>
  <c r="H18" i="2"/>
  <c r="E18" i="2"/>
  <c r="B18" i="2"/>
  <c r="DC17" i="2"/>
  <c r="CZ17" i="2"/>
  <c r="CW17" i="2"/>
  <c r="CV17" i="2"/>
  <c r="CU17" i="2"/>
  <c r="CQ17" i="2"/>
  <c r="CN17" i="2"/>
  <c r="CK17" i="2"/>
  <c r="CH17" i="2"/>
  <c r="CE17" i="2"/>
  <c r="CB17" i="2"/>
  <c r="BY17" i="2"/>
  <c r="BM17" i="2" s="1"/>
  <c r="BV17" i="2"/>
  <c r="BS17" i="2"/>
  <c r="BJ17" i="2"/>
  <c r="BG17" i="2"/>
  <c r="BD17" i="2"/>
  <c r="AZ17" i="2"/>
  <c r="AW17" i="2"/>
  <c r="AT17" i="2"/>
  <c r="AS17" i="2" s="1"/>
  <c r="AJ17" i="2"/>
  <c r="W17" i="2"/>
  <c r="Q17" i="2"/>
  <c r="N17" i="2"/>
  <c r="K17" i="2"/>
  <c r="H17" i="2"/>
  <c r="E17" i="2"/>
  <c r="B17" i="2"/>
  <c r="DC16" i="2"/>
  <c r="CZ16" i="2"/>
  <c r="CW16" i="2"/>
  <c r="CV16" i="2"/>
  <c r="CU16" i="2"/>
  <c r="CQ16" i="2"/>
  <c r="CN16" i="2"/>
  <c r="CK16" i="2"/>
  <c r="CH16" i="2"/>
  <c r="CE16" i="2"/>
  <c r="CB16" i="2"/>
  <c r="BY16" i="2"/>
  <c r="BV16" i="2"/>
  <c r="BS16" i="2"/>
  <c r="BJ16" i="2"/>
  <c r="BG16" i="2"/>
  <c r="BD16" i="2"/>
  <c r="AZ16" i="2"/>
  <c r="AW16" i="2"/>
  <c r="AT16" i="2"/>
  <c r="AS16" i="2" s="1"/>
  <c r="AJ16" i="2"/>
  <c r="W16" i="2"/>
  <c r="U16" i="2" s="1"/>
  <c r="DG16" i="2" s="1"/>
  <c r="Q16" i="2"/>
  <c r="N16" i="2"/>
  <c r="K16" i="2"/>
  <c r="H16" i="2"/>
  <c r="E16" i="2"/>
  <c r="B16" i="2"/>
  <c r="DC15" i="2"/>
  <c r="CZ15" i="2"/>
  <c r="CW15" i="2"/>
  <c r="CV15" i="2"/>
  <c r="CU15" i="2"/>
  <c r="CQ15" i="2"/>
  <c r="CN15" i="2"/>
  <c r="CK15" i="2"/>
  <c r="CH15" i="2"/>
  <c r="CE15" i="2"/>
  <c r="CB15" i="2"/>
  <c r="BY15" i="2"/>
  <c r="BV15" i="2"/>
  <c r="BS15" i="2"/>
  <c r="BJ15" i="2"/>
  <c r="BG15" i="2"/>
  <c r="BD15" i="2"/>
  <c r="AZ15" i="2"/>
  <c r="AW15" i="2"/>
  <c r="AT15" i="2"/>
  <c r="AJ15" i="2"/>
  <c r="W15" i="2"/>
  <c r="U15" i="2" s="1"/>
  <c r="DG15" i="2" s="1"/>
  <c r="V15" i="2"/>
  <c r="DH15" i="2" s="1"/>
  <c r="Q15" i="2"/>
  <c r="N15" i="2"/>
  <c r="K15" i="2"/>
  <c r="H15" i="2"/>
  <c r="E15" i="2"/>
  <c r="B15" i="2"/>
  <c r="DC14" i="2"/>
  <c r="CT14" i="2" s="1"/>
  <c r="CZ14" i="2"/>
  <c r="CW14" i="2"/>
  <c r="CV14" i="2"/>
  <c r="CU14" i="2"/>
  <c r="CQ14" i="2"/>
  <c r="CN14" i="2"/>
  <c r="CK14" i="2"/>
  <c r="CH14" i="2"/>
  <c r="CE14" i="2"/>
  <c r="CB14" i="2"/>
  <c r="BY14" i="2"/>
  <c r="BV14" i="2"/>
  <c r="BS14" i="2"/>
  <c r="BJ14" i="2"/>
  <c r="BG14" i="2"/>
  <c r="BD14" i="2"/>
  <c r="AZ14" i="2"/>
  <c r="AW14" i="2"/>
  <c r="AT14" i="2"/>
  <c r="AS14" i="2" s="1"/>
  <c r="AJ14" i="2"/>
  <c r="V14" i="2" s="1"/>
  <c r="DH14" i="2" s="1"/>
  <c r="W14" i="2"/>
  <c r="Q14" i="2"/>
  <c r="N14" i="2"/>
  <c r="K14" i="2"/>
  <c r="H14" i="2"/>
  <c r="E14" i="2"/>
  <c r="B14" i="2"/>
  <c r="DC13" i="2"/>
  <c r="CZ13" i="2"/>
  <c r="CW13" i="2"/>
  <c r="CV13" i="2"/>
  <c r="CU13" i="2"/>
  <c r="CQ13" i="2"/>
  <c r="CN13" i="2"/>
  <c r="CK13" i="2"/>
  <c r="CH13" i="2"/>
  <c r="CE13" i="2"/>
  <c r="CB13" i="2"/>
  <c r="BY13" i="2"/>
  <c r="BV13" i="2"/>
  <c r="BS13" i="2"/>
  <c r="BJ13" i="2"/>
  <c r="BG13" i="2"/>
  <c r="BD13" i="2"/>
  <c r="AZ13" i="2"/>
  <c r="AW13" i="2"/>
  <c r="AT13" i="2"/>
  <c r="AJ13" i="2"/>
  <c r="W13" i="2"/>
  <c r="Q13" i="2"/>
  <c r="N13" i="2"/>
  <c r="K13" i="2"/>
  <c r="H13" i="2"/>
  <c r="E13" i="2"/>
  <c r="B13" i="2"/>
  <c r="DC12" i="2"/>
  <c r="CZ12" i="2"/>
  <c r="CW12" i="2"/>
  <c r="CV12" i="2"/>
  <c r="CU12" i="2"/>
  <c r="CQ12" i="2"/>
  <c r="CN12" i="2"/>
  <c r="CK12" i="2"/>
  <c r="CH12" i="2"/>
  <c r="CE12" i="2"/>
  <c r="CB12" i="2"/>
  <c r="BY12" i="2"/>
  <c r="BV12" i="2"/>
  <c r="BM12" i="2" s="1"/>
  <c r="BS12" i="2"/>
  <c r="BJ12" i="2"/>
  <c r="BG12" i="2"/>
  <c r="BD12" i="2"/>
  <c r="AZ12" i="2"/>
  <c r="AW12" i="2"/>
  <c r="AT12" i="2"/>
  <c r="AJ12" i="2"/>
  <c r="W12" i="2"/>
  <c r="Q12" i="2"/>
  <c r="N12" i="2"/>
  <c r="K12" i="2"/>
  <c r="H12" i="2"/>
  <c r="E12" i="2"/>
  <c r="B12" i="2"/>
  <c r="DC11" i="2"/>
  <c r="CZ11" i="2"/>
  <c r="CW11" i="2"/>
  <c r="CT11" i="2" s="1"/>
  <c r="CV11" i="2"/>
  <c r="V11" i="2" s="1"/>
  <c r="DH11" i="2" s="1"/>
  <c r="CU11" i="2"/>
  <c r="CQ11" i="2"/>
  <c r="CN11" i="2"/>
  <c r="CK11" i="2"/>
  <c r="CH11" i="2"/>
  <c r="CE11" i="2"/>
  <c r="CB11" i="2"/>
  <c r="BY11" i="2"/>
  <c r="BV11" i="2"/>
  <c r="BS11" i="2"/>
  <c r="BJ11" i="2"/>
  <c r="BG11" i="2"/>
  <c r="BD11" i="2"/>
  <c r="AZ11" i="2"/>
  <c r="AW11" i="2"/>
  <c r="AT11" i="2"/>
  <c r="AS11" i="2" s="1"/>
  <c r="AJ11" i="2"/>
  <c r="W11" i="2"/>
  <c r="U11" i="2" s="1"/>
  <c r="Q11" i="2"/>
  <c r="N11" i="2"/>
  <c r="K11" i="2"/>
  <c r="H11" i="2"/>
  <c r="E11" i="2"/>
  <c r="B11" i="2"/>
  <c r="DC10" i="2"/>
  <c r="CZ10" i="2"/>
  <c r="CW10" i="2"/>
  <c r="CV10" i="2"/>
  <c r="CU10" i="2"/>
  <c r="CQ10" i="2"/>
  <c r="CN10" i="2"/>
  <c r="CK10" i="2"/>
  <c r="CH10" i="2"/>
  <c r="CE10" i="2"/>
  <c r="CB10" i="2"/>
  <c r="BY10" i="2"/>
  <c r="BV10" i="2"/>
  <c r="BS10" i="2"/>
  <c r="BJ10" i="2"/>
  <c r="BG10" i="2"/>
  <c r="BD10" i="2"/>
  <c r="AZ10" i="2"/>
  <c r="AW10" i="2"/>
  <c r="AT10" i="2"/>
  <c r="AJ10" i="2"/>
  <c r="V10" i="2" s="1"/>
  <c r="DH10" i="2" s="1"/>
  <c r="W10" i="2"/>
  <c r="Q10" i="2"/>
  <c r="N10" i="2"/>
  <c r="K10" i="2"/>
  <c r="H10" i="2"/>
  <c r="E10" i="2"/>
  <c r="B10" i="2"/>
  <c r="DC9" i="2"/>
  <c r="CZ9" i="2"/>
  <c r="CW9" i="2"/>
  <c r="CV9" i="2"/>
  <c r="CU9" i="2"/>
  <c r="CQ9" i="2"/>
  <c r="CN9" i="2"/>
  <c r="CK9" i="2"/>
  <c r="CH9" i="2"/>
  <c r="CE9" i="2"/>
  <c r="CB9" i="2"/>
  <c r="BY9" i="2"/>
  <c r="BV9" i="2"/>
  <c r="BS9" i="2"/>
  <c r="BM9" i="2"/>
  <c r="BJ9" i="2"/>
  <c r="BG9" i="2"/>
  <c r="BD9" i="2"/>
  <c r="AZ9" i="2"/>
  <c r="AW9" i="2"/>
  <c r="AT9" i="2"/>
  <c r="AJ9" i="2"/>
  <c r="W9" i="2"/>
  <c r="U9" i="2" s="1"/>
  <c r="DG9" i="2" s="1"/>
  <c r="Q9" i="2"/>
  <c r="N9" i="2"/>
  <c r="K9" i="2"/>
  <c r="H9" i="2"/>
  <c r="E9" i="2"/>
  <c r="B9" i="2"/>
  <c r="DC8" i="2"/>
  <c r="CZ8" i="2"/>
  <c r="CW8" i="2"/>
  <c r="CV8" i="2"/>
  <c r="CU8" i="2"/>
  <c r="CQ8" i="2"/>
  <c r="CN8" i="2"/>
  <c r="CK8" i="2"/>
  <c r="CH8" i="2"/>
  <c r="CE8" i="2"/>
  <c r="CB8" i="2"/>
  <c r="BY8" i="2"/>
  <c r="BV8" i="2"/>
  <c r="BS8" i="2"/>
  <c r="BM8" i="2" s="1"/>
  <c r="BJ8" i="2"/>
  <c r="BG8" i="2"/>
  <c r="BD8" i="2"/>
  <c r="AZ8" i="2"/>
  <c r="AW8" i="2"/>
  <c r="AT8" i="2"/>
  <c r="AS8" i="2" s="1"/>
  <c r="AJ8" i="2"/>
  <c r="W8" i="2"/>
  <c r="U8" i="2" s="1"/>
  <c r="DG8" i="2" s="1"/>
  <c r="Q8" i="2"/>
  <c r="N8" i="2"/>
  <c r="K8" i="2"/>
  <c r="H8" i="2"/>
  <c r="E8" i="2"/>
  <c r="B8" i="2"/>
  <c r="DC7" i="2"/>
  <c r="CZ7" i="2"/>
  <c r="CW7" i="2"/>
  <c r="CV7" i="2"/>
  <c r="CU7" i="2"/>
  <c r="CQ7" i="2"/>
  <c r="CN7" i="2"/>
  <c r="CK7" i="2"/>
  <c r="CH7" i="2"/>
  <c r="CE7" i="2"/>
  <c r="CB7" i="2"/>
  <c r="BY7" i="2"/>
  <c r="BV7" i="2"/>
  <c r="BS7" i="2"/>
  <c r="BJ7" i="2"/>
  <c r="BG7" i="2"/>
  <c r="BD7" i="2"/>
  <c r="AZ7" i="2"/>
  <c r="AW7" i="2"/>
  <c r="AT7" i="2"/>
  <c r="AS7" i="2" s="1"/>
  <c r="AJ7" i="2"/>
  <c r="V7" i="2" s="1"/>
  <c r="DH7" i="2" s="1"/>
  <c r="W7" i="2"/>
  <c r="Q7" i="2"/>
  <c r="N7" i="2"/>
  <c r="K7" i="2"/>
  <c r="H7" i="2"/>
  <c r="E7" i="2"/>
  <c r="B7" i="2"/>
  <c r="U7" i="2" l="1"/>
  <c r="DG7" i="2" s="1"/>
  <c r="AS10" i="2"/>
  <c r="U13" i="2"/>
  <c r="AS15" i="2"/>
  <c r="BM16" i="2"/>
  <c r="CT17" i="2"/>
  <c r="AS20" i="2"/>
  <c r="AS21" i="2"/>
  <c r="BM21" i="2"/>
  <c r="AS22" i="2"/>
  <c r="U23" i="2"/>
  <c r="DG23" i="2" s="1"/>
  <c r="BM23" i="2"/>
  <c r="AS28" i="2"/>
  <c r="U29" i="2"/>
  <c r="V33" i="2"/>
  <c r="DH33" i="2" s="1"/>
  <c r="BM34" i="2"/>
  <c r="U35" i="2"/>
  <c r="BM36" i="2"/>
  <c r="V36" i="2"/>
  <c r="DH36" i="2" s="1"/>
  <c r="AS37" i="2"/>
  <c r="AS38" i="2"/>
  <c r="V40" i="2"/>
  <c r="DH40" i="2" s="1"/>
  <c r="V42" i="2"/>
  <c r="DH42" i="2" s="1"/>
  <c r="CT44" i="2"/>
  <c r="V46" i="2"/>
  <c r="DH46" i="2" s="1"/>
  <c r="V48" i="2"/>
  <c r="DH48" i="2" s="1"/>
  <c r="CT54" i="2"/>
  <c r="V57" i="2"/>
  <c r="DH57" i="2" s="1"/>
  <c r="U58" i="2"/>
  <c r="DG58" i="2" s="1"/>
  <c r="U59" i="2"/>
  <c r="DG59" i="2" s="1"/>
  <c r="CT60" i="2"/>
  <c r="V64" i="2"/>
  <c r="DH64" i="2" s="1"/>
  <c r="U65" i="2"/>
  <c r="U66" i="2"/>
  <c r="DG66" i="2" s="1"/>
  <c r="BM66" i="2"/>
  <c r="CT69" i="2"/>
  <c r="AS71" i="2"/>
  <c r="AS73" i="2"/>
  <c r="AS74" i="2"/>
  <c r="V75" i="2"/>
  <c r="V76" i="2"/>
  <c r="DH76" i="2" s="1"/>
  <c r="V77" i="2"/>
  <c r="DH77" i="2" s="1"/>
  <c r="V78" i="2"/>
  <c r="DH78" i="2" s="1"/>
  <c r="AS81" i="2"/>
  <c r="E84" i="2"/>
  <c r="K84" i="2"/>
  <c r="Q84" i="2"/>
  <c r="AW84" i="2"/>
  <c r="BS84" i="2"/>
  <c r="BY84" i="2"/>
  <c r="CE84" i="2"/>
  <c r="AS12" i="2"/>
  <c r="BM13" i="2"/>
  <c r="CT25" i="2"/>
  <c r="BM26" i="2"/>
  <c r="U31" i="2"/>
  <c r="CT32" i="2"/>
  <c r="AS34" i="2"/>
  <c r="U37" i="2"/>
  <c r="T37" i="2" s="1"/>
  <c r="BM37" i="2"/>
  <c r="BM38" i="2"/>
  <c r="CT46" i="2"/>
  <c r="U62" i="2"/>
  <c r="DG62" i="2" s="1"/>
  <c r="AS66" i="2"/>
  <c r="V68" i="2"/>
  <c r="DH68" i="2" s="1"/>
  <c r="V69" i="2"/>
  <c r="DH69" i="2" s="1"/>
  <c r="V70" i="2"/>
  <c r="DH70" i="2" s="1"/>
  <c r="U73" i="2"/>
  <c r="U74" i="2"/>
  <c r="DG74" i="2" s="1"/>
  <c r="BM74" i="2"/>
  <c r="CT77" i="2"/>
  <c r="AS79" i="2"/>
  <c r="V80" i="2"/>
  <c r="DH80" i="2" s="1"/>
  <c r="CT82" i="2"/>
  <c r="AS83" i="2"/>
  <c r="W84" i="2"/>
  <c r="AS84" i="2"/>
  <c r="T11" i="2"/>
  <c r="U12" i="2"/>
  <c r="DG12" i="2" s="1"/>
  <c r="CT12" i="2"/>
  <c r="U18" i="2"/>
  <c r="DG18" i="2" s="1"/>
  <c r="BM20" i="2"/>
  <c r="V22" i="2"/>
  <c r="DH22" i="2" s="1"/>
  <c r="CT23" i="2"/>
  <c r="V28" i="2"/>
  <c r="V39" i="2"/>
  <c r="DH39" i="2" s="1"/>
  <c r="BM39" i="2"/>
  <c r="U40" i="2"/>
  <c r="DG40" i="2" s="1"/>
  <c r="BM48" i="2"/>
  <c r="V51" i="2"/>
  <c r="DH51" i="2" s="1"/>
  <c r="BM51" i="2"/>
  <c r="U52" i="2"/>
  <c r="CT52" i="2"/>
  <c r="V56" i="2"/>
  <c r="DH56" i="2" s="1"/>
  <c r="CT58" i="2"/>
  <c r="V63" i="2"/>
  <c r="DH63" i="2" s="1"/>
  <c r="CT65" i="2"/>
  <c r="BM75" i="2"/>
  <c r="BM77" i="2"/>
  <c r="BM78" i="2"/>
  <c r="CT81" i="2"/>
  <c r="T82" i="2"/>
  <c r="U83" i="2"/>
  <c r="DG83" i="2" s="1"/>
  <c r="CT83" i="2"/>
  <c r="BM11" i="2"/>
  <c r="V16" i="2"/>
  <c r="DH16" i="2" s="1"/>
  <c r="CT20" i="2"/>
  <c r="CT7" i="2"/>
  <c r="V8" i="2"/>
  <c r="DH8" i="2" s="1"/>
  <c r="CT8" i="2"/>
  <c r="AS9" i="2"/>
  <c r="CT9" i="2"/>
  <c r="CT10" i="2"/>
  <c r="V13" i="2"/>
  <c r="DH13" i="2" s="1"/>
  <c r="CT13" i="2"/>
  <c r="U14" i="2"/>
  <c r="BM14" i="2"/>
  <c r="BM15" i="2"/>
  <c r="U17" i="2"/>
  <c r="DG17" i="2" s="1"/>
  <c r="CT19" i="2"/>
  <c r="U21" i="2"/>
  <c r="DG21" i="2" s="1"/>
  <c r="T43" i="2"/>
  <c r="DG43" i="2"/>
  <c r="T66" i="2"/>
  <c r="BM7" i="2"/>
  <c r="AS13" i="2"/>
  <c r="T15" i="2"/>
  <c r="V17" i="2"/>
  <c r="DH17" i="2" s="1"/>
  <c r="BM18" i="2"/>
  <c r="BM19" i="2"/>
  <c r="V21" i="2"/>
  <c r="DH21" i="2" s="1"/>
  <c r="CT21" i="2"/>
  <c r="U22" i="2"/>
  <c r="BM22" i="2"/>
  <c r="AS23" i="2"/>
  <c r="BM24" i="2"/>
  <c r="U25" i="2"/>
  <c r="T70" i="2"/>
  <c r="DG39" i="2"/>
  <c r="T74" i="2"/>
  <c r="DF74" i="2" s="1"/>
  <c r="V9" i="2"/>
  <c r="DH9" i="2" s="1"/>
  <c r="CT15" i="2"/>
  <c r="CT16" i="2"/>
  <c r="V20" i="2"/>
  <c r="DH20" i="2" s="1"/>
  <c r="AS25" i="2"/>
  <c r="BM25" i="2"/>
  <c r="AS27" i="2"/>
  <c r="CT29" i="2"/>
  <c r="BM31" i="2"/>
  <c r="BM32" i="2"/>
  <c r="CT33" i="2"/>
  <c r="V34" i="2"/>
  <c r="T34" i="2" s="1"/>
  <c r="DF34" i="2" s="1"/>
  <c r="CT34" i="2"/>
  <c r="CT40" i="2"/>
  <c r="V44" i="2"/>
  <c r="DH44" i="2" s="1"/>
  <c r="AS45" i="2"/>
  <c r="CT45" i="2"/>
  <c r="AS46" i="2"/>
  <c r="AS48" i="2"/>
  <c r="AS52" i="2"/>
  <c r="AS53" i="2"/>
  <c r="CT53" i="2"/>
  <c r="BM54" i="2"/>
  <c r="AS56" i="2"/>
  <c r="AS57" i="2"/>
  <c r="CT57" i="2"/>
  <c r="BM58" i="2"/>
  <c r="AS60" i="2"/>
  <c r="AS61" i="2"/>
  <c r="CT61" i="2"/>
  <c r="BM62" i="2"/>
  <c r="BM64" i="2"/>
  <c r="BM65" i="2"/>
  <c r="BM68" i="2"/>
  <c r="BM69" i="2"/>
  <c r="BM72" i="2"/>
  <c r="BM73" i="2"/>
  <c r="BM76" i="2"/>
  <c r="AS80" i="2"/>
  <c r="BM80" i="2"/>
  <c r="CK84" i="2"/>
  <c r="CQ84" i="2"/>
  <c r="CZ84" i="2"/>
  <c r="CT24" i="2"/>
  <c r="AS26" i="2"/>
  <c r="BM27" i="2"/>
  <c r="U28" i="2"/>
  <c r="DG28" i="2" s="1"/>
  <c r="AS29" i="2"/>
  <c r="CT31" i="2"/>
  <c r="AS32" i="2"/>
  <c r="U33" i="2"/>
  <c r="BM33" i="2"/>
  <c r="CT36" i="2"/>
  <c r="BM42" i="2"/>
  <c r="AS44" i="2"/>
  <c r="U45" i="2"/>
  <c r="DG45" i="2" s="1"/>
  <c r="CT47" i="2"/>
  <c r="AS50" i="2"/>
  <c r="CT51" i="2"/>
  <c r="U53" i="2"/>
  <c r="BM53" i="2"/>
  <c r="AS54" i="2"/>
  <c r="CT55" i="2"/>
  <c r="U57" i="2"/>
  <c r="DG57" i="2" s="1"/>
  <c r="BM57" i="2"/>
  <c r="AS58" i="2"/>
  <c r="CT59" i="2"/>
  <c r="BM61" i="2"/>
  <c r="AS62" i="2"/>
  <c r="CT63" i="2"/>
  <c r="AS64" i="2"/>
  <c r="CT64" i="2"/>
  <c r="AS65" i="2"/>
  <c r="CT67" i="2"/>
  <c r="AS68" i="2"/>
  <c r="CT68" i="2"/>
  <c r="CT71" i="2"/>
  <c r="AS72" i="2"/>
  <c r="CT72" i="2"/>
  <c r="CT75" i="2"/>
  <c r="AS76" i="2"/>
  <c r="CT76" i="2"/>
  <c r="CT79" i="2"/>
  <c r="H84" i="2"/>
  <c r="BV84" i="2"/>
  <c r="BM84" i="2" s="1"/>
  <c r="CB84" i="2"/>
  <c r="BM59" i="2"/>
  <c r="BM63" i="2"/>
  <c r="U64" i="2"/>
  <c r="DG64" i="2" s="1"/>
  <c r="CT66" i="2"/>
  <c r="U68" i="2"/>
  <c r="DG68" i="2" s="1"/>
  <c r="CT70" i="2"/>
  <c r="U72" i="2"/>
  <c r="T72" i="2" s="1"/>
  <c r="DF72" i="2" s="1"/>
  <c r="CT74" i="2"/>
  <c r="CT78" i="2"/>
  <c r="T41" i="2"/>
  <c r="DF41" i="2" s="1"/>
  <c r="BM45" i="2"/>
  <c r="BM46" i="2"/>
  <c r="V52" i="2"/>
  <c r="DH52" i="2" s="1"/>
  <c r="CT80" i="2"/>
  <c r="U81" i="2"/>
  <c r="T81" i="2" s="1"/>
  <c r="DF81" i="2" s="1"/>
  <c r="BM81" i="2"/>
  <c r="BM82" i="2"/>
  <c r="AJ84" i="2"/>
  <c r="CV84" i="2"/>
  <c r="V12" i="2"/>
  <c r="T20" i="2"/>
  <c r="DF20" i="2" s="1"/>
  <c r="T24" i="2"/>
  <c r="DF24" i="2" s="1"/>
  <c r="DH24" i="2"/>
  <c r="T30" i="2"/>
  <c r="DF30" i="2" s="1"/>
  <c r="DH30" i="2"/>
  <c r="T33" i="2"/>
  <c r="DF33" i="2" s="1"/>
  <c r="DG33" i="2"/>
  <c r="U10" i="2"/>
  <c r="BM10" i="2"/>
  <c r="DF11" i="2"/>
  <c r="DG11" i="2"/>
  <c r="T16" i="2"/>
  <c r="DF16" i="2" s="1"/>
  <c r="T25" i="2"/>
  <c r="DF25" i="2" s="1"/>
  <c r="DG25" i="2"/>
  <c r="DH28" i="2"/>
  <c r="DG31" i="2"/>
  <c r="DG13" i="2"/>
  <c r="T18" i="2"/>
  <c r="DF18" i="2" s="1"/>
  <c r="DG22" i="2"/>
  <c r="T22" i="2"/>
  <c r="DF22" i="2" s="1"/>
  <c r="DG26" i="2"/>
  <c r="T26" i="2"/>
  <c r="DF26" i="2" s="1"/>
  <c r="T29" i="2"/>
  <c r="DF29" i="2" s="1"/>
  <c r="DG29" i="2"/>
  <c r="DG14" i="2"/>
  <c r="T14" i="2"/>
  <c r="DF14" i="2" s="1"/>
  <c r="DF15" i="2"/>
  <c r="DH34" i="2"/>
  <c r="T44" i="2"/>
  <c r="DF44" i="2" s="1"/>
  <c r="T7" i="2"/>
  <c r="DF7" i="2" s="1"/>
  <c r="T35" i="2"/>
  <c r="DF35" i="2" s="1"/>
  <c r="DG35" i="2"/>
  <c r="V27" i="2"/>
  <c r="DH27" i="2" s="1"/>
  <c r="CT27" i="2"/>
  <c r="DG27" i="2"/>
  <c r="BM29" i="2"/>
  <c r="U32" i="2"/>
  <c r="T40" i="2"/>
  <c r="DF40" i="2" s="1"/>
  <c r="AS40" i="2"/>
  <c r="DG41" i="2"/>
  <c r="T42" i="2"/>
  <c r="DF42" i="2" s="1"/>
  <c r="U46" i="2"/>
  <c r="U47" i="2"/>
  <c r="BM47" i="2"/>
  <c r="DF50" i="2"/>
  <c r="BM50" i="2"/>
  <c r="DG52" i="2"/>
  <c r="T56" i="2"/>
  <c r="DF56" i="2" s="1"/>
  <c r="DG56" i="2"/>
  <c r="T60" i="2"/>
  <c r="DF60" i="2" s="1"/>
  <c r="DG60" i="2"/>
  <c r="T19" i="2"/>
  <c r="DF19" i="2" s="1"/>
  <c r="T23" i="2"/>
  <c r="DF23" i="2" s="1"/>
  <c r="AS36" i="2"/>
  <c r="DF37" i="2"/>
  <c r="DG37" i="2"/>
  <c r="T38" i="2"/>
  <c r="DF38" i="2" s="1"/>
  <c r="CT39" i="2"/>
  <c r="BM41" i="2"/>
  <c r="DG51" i="2"/>
  <c r="T51" i="2"/>
  <c r="DF51" i="2" s="1"/>
  <c r="V31" i="2"/>
  <c r="DH31" i="2" s="1"/>
  <c r="U36" i="2"/>
  <c r="DF43" i="2"/>
  <c r="V45" i="2"/>
  <c r="DH45" i="2" s="1"/>
  <c r="DG49" i="2"/>
  <c r="T49" i="2"/>
  <c r="DF49" i="2" s="1"/>
  <c r="DG53" i="2"/>
  <c r="T53" i="2"/>
  <c r="DF53" i="2" s="1"/>
  <c r="DG61" i="2"/>
  <c r="T61" i="2"/>
  <c r="DF61" i="2" s="1"/>
  <c r="T68" i="2"/>
  <c r="DF68" i="2" s="1"/>
  <c r="DF70" i="2"/>
  <c r="DG76" i="2"/>
  <c r="T76" i="2"/>
  <c r="DG80" i="2"/>
  <c r="T80" i="2"/>
  <c r="DF80" i="2" s="1"/>
  <c r="DF82" i="2"/>
  <c r="CT84" i="2"/>
  <c r="T50" i="2"/>
  <c r="T54" i="2"/>
  <c r="DF54" i="2" s="1"/>
  <c r="T58" i="2"/>
  <c r="DF58" i="2" s="1"/>
  <c r="DG65" i="2"/>
  <c r="T65" i="2"/>
  <c r="DF65" i="2" s="1"/>
  <c r="DF66" i="2"/>
  <c r="DG69" i="2"/>
  <c r="T69" i="2"/>
  <c r="DG73" i="2"/>
  <c r="T73" i="2"/>
  <c r="DF73" i="2" s="1"/>
  <c r="DG77" i="2"/>
  <c r="T77" i="2"/>
  <c r="DF77" i="2" s="1"/>
  <c r="DF79" i="2"/>
  <c r="T55" i="2"/>
  <c r="DF55" i="2" s="1"/>
  <c r="T63" i="2"/>
  <c r="DF63" i="2" s="1"/>
  <c r="V67" i="2"/>
  <c r="DF69" i="2"/>
  <c r="DH71" i="2"/>
  <c r="T71" i="2"/>
  <c r="DF71" i="2" s="1"/>
  <c r="DH75" i="2"/>
  <c r="T75" i="2"/>
  <c r="DF75" i="2" s="1"/>
  <c r="DF76" i="2"/>
  <c r="DH79" i="2"/>
  <c r="T79" i="2"/>
  <c r="DH83" i="2"/>
  <c r="T83" i="2"/>
  <c r="DF83" i="2" s="1"/>
  <c r="DG70" i="2"/>
  <c r="DG78" i="2"/>
  <c r="DG82" i="2"/>
  <c r="CU84" i="2"/>
  <c r="U84" i="2" s="1"/>
  <c r="T57" i="2" l="1"/>
  <c r="DF57" i="2" s="1"/>
  <c r="T8" i="2"/>
  <c r="DF8" i="2" s="1"/>
  <c r="T59" i="2"/>
  <c r="DF59" i="2" s="1"/>
  <c r="T62" i="2"/>
  <c r="DF62" i="2" s="1"/>
  <c r="T48" i="2"/>
  <c r="DF48" i="2" s="1"/>
  <c r="T52" i="2"/>
  <c r="DF52" i="2" s="1"/>
  <c r="T28" i="2"/>
  <c r="DF28" i="2" s="1"/>
  <c r="T17" i="2"/>
  <c r="DF17" i="2" s="1"/>
  <c r="T78" i="2"/>
  <c r="DF78" i="2" s="1"/>
  <c r="T39" i="2"/>
  <c r="DF39" i="2" s="1"/>
  <c r="V84" i="2"/>
  <c r="T84" i="2" s="1"/>
  <c r="DG81" i="2"/>
  <c r="T64" i="2"/>
  <c r="DF64" i="2" s="1"/>
  <c r="DG72" i="2"/>
  <c r="T9" i="2"/>
  <c r="DF9" i="2" s="1"/>
  <c r="T45" i="2"/>
  <c r="DF45" i="2" s="1"/>
  <c r="T13" i="2"/>
  <c r="DF13" i="2" s="1"/>
  <c r="T21" i="2"/>
  <c r="DF21" i="2" s="1"/>
  <c r="DG36" i="2"/>
  <c r="T36" i="2"/>
  <c r="DF36" i="2" s="1"/>
  <c r="DH67" i="2"/>
  <c r="T67" i="2"/>
  <c r="DF67" i="2" s="1"/>
  <c r="DG47" i="2"/>
  <c r="T47" i="2"/>
  <c r="DF47" i="2" s="1"/>
  <c r="T31" i="2"/>
  <c r="DF31" i="2" s="1"/>
  <c r="DG46" i="2"/>
  <c r="T46" i="2"/>
  <c r="DF46" i="2" s="1"/>
  <c r="DH12" i="2"/>
  <c r="T12" i="2"/>
  <c r="DF12" i="2" s="1"/>
  <c r="T27" i="2"/>
  <c r="DF27" i="2" s="1"/>
  <c r="DG32" i="2"/>
  <c r="T32" i="2"/>
  <c r="DF32" i="2" s="1"/>
  <c r="DG10" i="2"/>
  <c r="T10" i="2"/>
  <c r="DF10" i="2" s="1"/>
  <c r="DH84" i="2" l="1"/>
  <c r="DF84" i="2"/>
  <c r="DG84" i="2"/>
</calcChain>
</file>

<file path=xl/sharedStrings.xml><?xml version="1.0" encoding="utf-8"?>
<sst xmlns="http://schemas.openxmlformats.org/spreadsheetml/2006/main" count="1009" uniqueCount="155">
  <si>
    <t xml:space="preserve">Неотложная помощь по территориальной программе государственных гарантий (планируется в посещениях) на 2026 год.   </t>
  </si>
  <si>
    <t>неотложная помощь в приемных отделениях круглосуточных стационаров</t>
  </si>
  <si>
    <t>по травматологии-ортопедии в травмпункте медицинской организации</t>
  </si>
  <si>
    <t>доврачебная без травматологии-ортопедии</t>
  </si>
  <si>
    <t>врачебная без травматологии-ортопедии</t>
  </si>
  <si>
    <t>Итого по базовой программе ОМС</t>
  </si>
  <si>
    <t>на дому</t>
  </si>
  <si>
    <t>в медицинской организации</t>
  </si>
  <si>
    <t>В МЕДИЦИНСКОЙ ОРГАНИЗАЦИИ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</si>
  <si>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</si>
  <si>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</si>
  <si>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</si>
  <si>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</si>
  <si>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</si>
  <si>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</si>
  <si>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</si>
  <si>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</si>
  <si>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Урология-андрология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</si>
  <si>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</si>
  <si>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</si>
  <si>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</si>
  <si>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</si>
  <si>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</si>
  <si>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всего</t>
  </si>
  <si>
    <t>в том числе: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</si>
  <si>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</si>
  <si>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</si>
  <si>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</si>
  <si>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</si>
  <si>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</si>
  <si>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</si>
  <si>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</si>
  <si>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хирургия всего</t>
  </si>
  <si>
    <t>сердечно-сосудистые хирурги всего</t>
  </si>
  <si>
    <t>травматологи-ортопеды всего</t>
  </si>
  <si>
    <t>онкологи всего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</si>
  <si>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</si>
  <si>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</si>
  <si>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</si>
  <si>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</si>
  <si>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</si>
  <si>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</si>
  <si>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</si>
  <si>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</si>
  <si>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взрослому населению</t>
  </si>
  <si>
    <t>детскому населению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</si>
  <si>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</si>
  <si>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</si>
  <si>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</si>
  <si>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</si>
  <si>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</si>
  <si>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</si>
  <si>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</si>
  <si>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</si>
  <si>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</si>
  <si>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</si>
  <si>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</si>
  <si>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</si>
  <si>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</si>
  <si>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</si>
  <si>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</si>
  <si>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</si>
  <si>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</si>
  <si>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</si>
  <si>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 xml:space="preserve">диабетологи </t>
  </si>
  <si>
    <t>хирурги взрослые</t>
  </si>
  <si>
    <t>детские хирурги</t>
  </si>
  <si>
    <t>торакальной хирургии</t>
  </si>
  <si>
    <t>колопроктологи</t>
  </si>
  <si>
    <t>нейрохирурги</t>
  </si>
  <si>
    <t>онкологи взрослые</t>
  </si>
  <si>
    <t>онкологи детские</t>
  </si>
  <si>
    <t>урологи взрослые</t>
  </si>
  <si>
    <t>детские урологи</t>
  </si>
  <si>
    <t>ГУЗ СО "Александрово-Гайская РБ"</t>
  </si>
  <si>
    <t>ГУЗ СО "Аркадакская РБ"</t>
  </si>
  <si>
    <t>ГУЗ СО "Аткарская РБ"</t>
  </si>
  <si>
    <t>ГУЗ СО "Базарно-Карабулакская РБ"</t>
  </si>
  <si>
    <t>ГУЗ СО "Балаковская городская клиническая больница"</t>
  </si>
  <si>
    <t>ГАУЗ СО «Балаковская стоматологическая поликлиника»</t>
  </si>
  <si>
    <t>ГУЗ СО "Балаковская районная поликлиника"</t>
  </si>
  <si>
    <t>ГУЗ СО "Балашовская районная больница"</t>
  </si>
  <si>
    <t>ГУЗ СО «Балашовская стоматологическая поликлиника»</t>
  </si>
  <si>
    <t>ГУЗ СО "Балтайская РБ"</t>
  </si>
  <si>
    <t>ГУЗ СО "Вольская РБ"</t>
  </si>
  <si>
    <t>ГАУЗ СО «Вольская стоматологическая поликлиника»</t>
  </si>
  <si>
    <t>ГУЗ СО "Воскресенская РБ"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</si>
  <si>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</si>
  <si>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</si>
  <si>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</si>
  <si>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</si>
  <si>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</si>
  <si>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</si>
  <si>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</si>
  <si>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</si>
  <si>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</si>
  <si>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</si>
  <si>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</si>
  <si>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</si>
  <si>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</si>
  <si>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</si>
  <si>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</si>
  <si>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</si>
  <si>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</si>
  <si>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</si>
  <si>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</si>
  <si>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</si>
  <si>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</si>
  <si>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</si>
  <si>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</si>
  <si>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"МСЧ ЗАТО Светлый"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</si>
  <si>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</si>
  <si>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</si>
  <si>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</si>
  <si>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</si>
  <si>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РБ"</t>
  </si>
  <si>
    <t>ГАУЗ "Энгельсская городская клиническая больница №1"</t>
  </si>
  <si>
    <t>ГАУЗ "Энгельсская городская больница № 2"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</si>
  <si>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</si>
  <si>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</si>
  <si>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</si>
  <si>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</si>
  <si>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</si>
  <si>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ГАУЗ Энгельсская городская стоматологическая поликлиника</t>
  </si>
  <si>
    <t>ГАУЗ «Саратовская городская клиническая больница скорой медицинской помощи»</t>
  </si>
  <si>
    <t>ГУЗ Саратовская городская клиническая больница № 2 им.В.И.Разумовского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</si>
  <si>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</si>
  <si>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В.Н.Кошелева"</t>
  </si>
  <si>
    <t>ГУЗ "Саратовская городская клиническая больница № 8"</t>
  </si>
  <si>
    <t>ГУЗ "Саратовская городская клиническая больница №9"</t>
  </si>
  <si>
    <t>ГУЗ "Саратовская городская клиническая больница № 10"</t>
  </si>
  <si>
    <t>ГУЗ "Саратовская межрайонная детская поликлиника"</t>
  </si>
  <si>
    <t>ГУЗ «Саратовская городская детская клиническая больница»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</si>
  <si>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</si>
  <si>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</si>
  <si>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</si>
  <si>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Саратовская городская поликлиника № 16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</si>
  <si>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</si>
  <si>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</si>
  <si>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пол-ка"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</si>
  <si>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</si>
  <si>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</si>
  <si>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</si>
  <si>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"Областная клиническая больница"</t>
  </si>
  <si>
    <t>ГУЗ "Саратовская областная детская клиническая больница"</t>
  </si>
  <si>
    <t>ГУЗ "Саратовский областной клинический госпиталь для ветеранов войн"</t>
  </si>
  <si>
    <t>МУП Стоматологическая поликлиника Красноармейск</t>
  </si>
  <si>
    <t>СВОД СГМУ им. В.И.Разумовского</t>
  </si>
  <si>
    <t>ФГБУЗ СМЦ ФМБА России г.Балаково</t>
  </si>
  <si>
    <t>ЧУЗ «Клиническая больница "РЖД-Медицина" города Саратов"</t>
  </si>
  <si>
    <t>ООО Центр лазерной коррекции зрения и микрохирургии</t>
  </si>
  <si>
    <t>Итого объемы для жителей области в медицинских организациях Саратовской области</t>
  </si>
  <si>
    <t>неотложная помощь в стоматологии</t>
  </si>
  <si>
    <t>ГУЗ "Областной клинический кардиологический диспансер"</t>
  </si>
  <si>
    <t>Государственное учреждение здравоохранения «Саратовская областная инфекционная клиническая больница имени Н.Р.Иванова»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</si>
</sst>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PT Astra Serif"/>
      <family val="1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PT Astra Serif"/>
      <family val="1"/>
      <charset val="204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6">
    <xf numFmtId="0" fontId="0" fillId="0" borderId="0"/>
    <xf numFmtId="0" fontId="2" fillId="0" borderId="0"/>
    <xf numFmtId="0" fontId="8" fillId="0" borderId="0"/>
    <xf numFmtId="0" fontId="1" fillId="2" borderId="0" applyNumberFormat="0" applyBorder="0" applyAlignment="0" applyProtection="0"/>
    <xf numFmtId="0" fontId="9" fillId="2" borderId="0"/>
    <xf numFmtId="0" fontId="1" fillId="3" borderId="0" applyNumberFormat="0" applyBorder="0" applyAlignment="0" applyProtection="0"/>
    <xf numFmtId="0" fontId="9" fillId="3" borderId="0"/>
    <xf numFmtId="0" fontId="1" fillId="4" borderId="0" applyNumberFormat="0" applyBorder="0" applyAlignment="0" applyProtection="0"/>
    <xf numFmtId="0" fontId="9" fillId="4" borderId="0"/>
    <xf numFmtId="0" fontId="1" fillId="5" borderId="0" applyNumberFormat="0" applyBorder="0" applyAlignment="0" applyProtection="0"/>
    <xf numFmtId="0" fontId="9" fillId="5" borderId="0"/>
    <xf numFmtId="0" fontId="1" fillId="6" borderId="0" applyNumberFormat="0" applyBorder="0" applyAlignment="0" applyProtection="0"/>
    <xf numFmtId="0" fontId="9" fillId="6" borderId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2" fillId="0" borderId="0" applyNumberFormat="0" applyBorder="0" applyAlignment="0" applyProtection="0"/>
    <xf numFmtId="0" fontId="10" fillId="0" borderId="0" applyNumberFormat="0" applyBorder="0" applyAlignment="0" applyProtection="0"/>
    <xf numFmtId="0" fontId="11" fillId="0" borderId="2">
      <alignment vertical="center" wrapText="1"/>
    </xf>
    <xf numFmtId="0" fontId="11" fillId="0" borderId="2">
      <alignment vertical="center" wrapText="1"/>
    </xf>
    <xf numFmtId="0" fontId="12" fillId="11" borderId="2">
      <alignment horizontal="center" vertical="center" wrapText="1"/>
    </xf>
    <xf numFmtId="0" fontId="13" fillId="0" borderId="0"/>
    <xf numFmtId="0" fontId="14" fillId="0" borderId="0"/>
    <xf numFmtId="0" fontId="15" fillId="0" borderId="0"/>
    <xf numFmtId="0" fontId="16" fillId="0" borderId="0"/>
    <xf numFmtId="0" fontId="8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2" fillId="0" borderId="0"/>
    <xf numFmtId="0" fontId="10" fillId="0" borderId="0"/>
    <xf numFmtId="0" fontId="18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9" fillId="0" borderId="0"/>
    <xf numFmtId="0" fontId="15" fillId="0" borderId="0"/>
    <xf numFmtId="0" fontId="10" fillId="0" borderId="0"/>
    <xf numFmtId="0" fontId="17" fillId="0" borderId="0"/>
    <xf numFmtId="0" fontId="16" fillId="0" borderId="0"/>
    <xf numFmtId="0" fontId="15" fillId="0" borderId="0"/>
    <xf numFmtId="164" fontId="10" fillId="0" borderId="0" applyFont="0" applyFill="0" applyBorder="0" applyAlignment="0" applyProtection="0"/>
  </cellStyleXfs>
  <cellXfs count="53">
    <xf numFmtId="0" fontId="0" fillId="0" borderId="0" xfId="0"/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4" fillId="0" borderId="0" xfId="0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top"/>
    </xf>
    <xf numFmtId="3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6" fillId="7" borderId="4" xfId="0" applyNumberFormat="1" applyFont="1" applyFill="1" applyBorder="1" applyAlignment="1" applyProtection="1">
      <alignment vertical="center" wrapText="1"/>
    </xf>
    <xf numFmtId="3" fontId="6" fillId="7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0" fontId="6" fillId="7" borderId="5" xfId="1" applyNumberFormat="1" applyFont="1" applyFill="1" applyBorder="1" applyAlignment="1" applyProtection="1">
      <alignment vertical="center" wrapText="1"/>
    </xf>
    <xf numFmtId="0" fontId="3" fillId="7" borderId="2" xfId="2" applyNumberFormat="1" applyFont="1" applyFill="1" applyBorder="1" applyAlignment="1" applyProtection="1">
      <alignment vertical="center" wrapText="1"/>
    </xf>
    <xf numFmtId="1" fontId="21" fillId="0" borderId="6" xfId="159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Border="1"/>
    <xf numFmtId="3" fontId="6" fillId="7" borderId="3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 applyFill="1"/>
    <xf numFmtId="3" fontId="3" fillId="0" borderId="1" xfId="0" applyNumberFormat="1" applyFont="1" applyFill="1" applyBorder="1" applyAlignment="1">
      <alignment vertical="top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1" fillId="0" borderId="6" xfId="0" applyFont="1" applyFill="1" applyBorder="1"/>
    <xf numFmtId="0" fontId="6" fillId="0" borderId="5" xfId="1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3" fillId="0" borderId="2" xfId="2" applyNumberFormat="1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vertical="center" wrapText="1"/>
    </xf>
    <xf numFmtId="0" fontId="6" fillId="0" borderId="8" xfId="0" applyNumberFormat="1" applyFont="1" applyFill="1" applyBorder="1" applyAlignment="1" applyProtection="1">
      <alignment vertical="center" wrapText="1"/>
    </xf>
    <xf numFmtId="3" fontId="6" fillId="10" borderId="2" xfId="0" applyNumberFormat="1" applyFont="1" applyFill="1" applyBorder="1" applyAlignment="1" applyProtection="1">
      <alignment horizontal="center" vertical="center" wrapText="1"/>
    </xf>
    <xf numFmtId="3" fontId="3" fillId="8" borderId="2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 applyProtection="1">
      <alignment horizontal="center" vertical="center" wrapText="1"/>
    </xf>
    <xf numFmtId="3" fontId="6" fillId="10" borderId="3" xfId="0" applyNumberFormat="1" applyFont="1" applyFill="1" applyBorder="1" applyAlignment="1" applyProtection="1">
      <alignment horizontal="center" vertical="center" wrapText="1"/>
    </xf>
    <xf numFmtId="3" fontId="6" fillId="9" borderId="2" xfId="0" applyNumberFormat="1" applyFont="1" applyFill="1" applyBorder="1" applyAlignment="1" applyProtection="1">
      <alignment horizontal="center" vertical="center" wrapText="1"/>
    </xf>
    <xf numFmtId="3" fontId="6" fillId="7" borderId="2" xfId="0" applyNumberFormat="1" applyFont="1" applyFill="1" applyBorder="1" applyAlignment="1" applyProtection="1">
      <alignment horizontal="center" vertical="center" wrapTex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3" fontId="3" fillId="9" borderId="2" xfId="0" applyNumberFormat="1" applyFont="1" applyFill="1" applyBorder="1" applyAlignment="1" applyProtection="1">
      <alignment horizontal="center" vertical="center" wrapText="1"/>
    </xf>
    <xf numFmtId="3" fontId="3" fillId="9" borderId="3" xfId="0" applyNumberFormat="1" applyFont="1" applyFill="1" applyBorder="1" applyAlignment="1" applyProtection="1">
      <alignment horizontal="center" vertical="center" wrapText="1"/>
    </xf>
    <xf numFmtId="3" fontId="6" fillId="7" borderId="2" xfId="0" applyNumberFormat="1" applyFont="1" applyFill="1" applyBorder="1" applyAlignment="1" applyProtection="1">
      <alignment horizontal="center" vertical="center"/>
    </xf>
    <xf numFmtId="0" fontId="6" fillId="7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 wrapText="1"/>
    </xf>
  </cellXfs>
  <cellStyles count="166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20% — акцент6" xfId="13"/>
    <cellStyle name="20% — акцент6 2" xfId="14"/>
    <cellStyle name="40% — акцент1" xfId="15"/>
    <cellStyle name="40% — акцент1 2" xfId="16"/>
    <cellStyle name="40% — акцент2" xfId="17"/>
    <cellStyle name="40% — акцент2 2" xfId="18"/>
    <cellStyle name="40% — акцент3" xfId="19"/>
    <cellStyle name="40% — акцент3 2" xfId="20"/>
    <cellStyle name="40% — акцент4" xfId="21"/>
    <cellStyle name="40% — акцент4 2" xfId="22"/>
    <cellStyle name="40% — акцент5" xfId="23"/>
    <cellStyle name="40% — акцент5 2" xfId="24"/>
    <cellStyle name="40% — акцент6" xfId="25"/>
    <cellStyle name="40% — акцент6 2" xfId="26"/>
    <cellStyle name="60% — акцент1" xfId="27"/>
    <cellStyle name="60% — акцент1 2" xfId="28"/>
    <cellStyle name="60% — акцент2" xfId="29"/>
    <cellStyle name="60% — акцент2 2" xfId="30"/>
    <cellStyle name="60% — акцент3" xfId="31"/>
    <cellStyle name="60% — акцент3 2" xfId="32"/>
    <cellStyle name="60% — акцент4" xfId="33"/>
    <cellStyle name="60% — акцент4 2" xfId="34"/>
    <cellStyle name="60% — акцент5" xfId="35"/>
    <cellStyle name="60% — акцент5 2" xfId="36"/>
    <cellStyle name="60% — акцент6" xfId="37"/>
    <cellStyle name="60% — акцент6 2" xfId="38"/>
    <cellStyle name="dataCell" xfId="39"/>
    <cellStyle name="dataCell 2" xfId="40"/>
    <cellStyle name="textAlignCenterFontBoldColor" xfId="41"/>
    <cellStyle name="Обычный" xfId="0" builtinId="0"/>
    <cellStyle name="Обычный 10" xfId="42"/>
    <cellStyle name="Обычный 10 2" xfId="43"/>
    <cellStyle name="Обычный 102" xfId="44"/>
    <cellStyle name="Обычный 11" xfId="45"/>
    <cellStyle name="Обычный 12" xfId="46"/>
    <cellStyle name="Обычный 13" xfId="1"/>
    <cellStyle name="Обычный 15" xfId="47"/>
    <cellStyle name="Обычный 15 2" xfId="48"/>
    <cellStyle name="Обычный 15 3" xfId="49"/>
    <cellStyle name="Обычный 17" xfId="50"/>
    <cellStyle name="Обычный 17 2" xfId="51"/>
    <cellStyle name="Обычный 17 3" xfId="52"/>
    <cellStyle name="Обычный 18" xfId="53"/>
    <cellStyle name="Обычный 18 2" xfId="54"/>
    <cellStyle name="Обычный 18 3" xfId="55"/>
    <cellStyle name="Обычный 2" xfId="56"/>
    <cellStyle name="Обычный 2 10" xfId="57"/>
    <cellStyle name="Обычный 2 11" xfId="58"/>
    <cellStyle name="Обычный 2 12" xfId="59"/>
    <cellStyle name="Обычный 2 13" xfId="60"/>
    <cellStyle name="Обычный 2 14" xfId="61"/>
    <cellStyle name="Обычный 2 15" xfId="62"/>
    <cellStyle name="Обычный 2 16" xfId="63"/>
    <cellStyle name="Обычный 2 17" xfId="64"/>
    <cellStyle name="Обычный 2 18" xfId="65"/>
    <cellStyle name="Обычный 2 19" xfId="66"/>
    <cellStyle name="Обычный 2 2" xfId="67"/>
    <cellStyle name="Обычный 2 2 2" xfId="68"/>
    <cellStyle name="Обычный 2 20" xfId="69"/>
    <cellStyle name="Обычный 2 21" xfId="70"/>
    <cellStyle name="Обычный 2 22" xfId="71"/>
    <cellStyle name="Обычный 2 23" xfId="72"/>
    <cellStyle name="Обычный 2 24" xfId="73"/>
    <cellStyle name="Обычный 2 25" xfId="74"/>
    <cellStyle name="Обычный 2 26" xfId="75"/>
    <cellStyle name="Обычный 2 27" xfId="76"/>
    <cellStyle name="Обычный 2 28" xfId="77"/>
    <cellStyle name="Обычный 2 29" xfId="78"/>
    <cellStyle name="Обычный 2 3" xfId="79"/>
    <cellStyle name="Обычный 2 3 2" xfId="80"/>
    <cellStyle name="Обычный 2 4" xfId="81"/>
    <cellStyle name="Обычный 2 5" xfId="82"/>
    <cellStyle name="Обычный 2 6" xfId="83"/>
    <cellStyle name="Обычный 2 7" xfId="84"/>
    <cellStyle name="Обычный 2 8" xfId="85"/>
    <cellStyle name="Обычный 2 9" xfId="86"/>
    <cellStyle name="Обычный 3" xfId="87"/>
    <cellStyle name="Обычный 3 10" xfId="88"/>
    <cellStyle name="Обычный 3 11" xfId="89"/>
    <cellStyle name="Обычный 3 12" xfId="90"/>
    <cellStyle name="Обычный 3 13" xfId="91"/>
    <cellStyle name="Обычный 3 14" xfId="92"/>
    <cellStyle name="Обычный 3 15" xfId="93"/>
    <cellStyle name="Обычный 3 16" xfId="94"/>
    <cellStyle name="Обычный 3 17" xfId="95"/>
    <cellStyle name="Обычный 3 18" xfId="96"/>
    <cellStyle name="Обычный 3 19" xfId="97"/>
    <cellStyle name="Обычный 3 2" xfId="98"/>
    <cellStyle name="Обычный 3 2 2" xfId="99"/>
    <cellStyle name="Обычный 3 2 3" xfId="100"/>
    <cellStyle name="Обычный 3 20" xfId="101"/>
    <cellStyle name="Обычный 3 21" xfId="102"/>
    <cellStyle name="Обычный 3 22" xfId="103"/>
    <cellStyle name="Обычный 3 23" xfId="104"/>
    <cellStyle name="Обычный 3 24" xfId="105"/>
    <cellStyle name="Обычный 3 25" xfId="106"/>
    <cellStyle name="Обычный 3 26" xfId="107"/>
    <cellStyle name="Обычный 3 27" xfId="108"/>
    <cellStyle name="Обычный 3 3" xfId="109"/>
    <cellStyle name="Обычный 3 3 2" xfId="110"/>
    <cellStyle name="Обычный 3 4" xfId="111"/>
    <cellStyle name="Обычный 3 5" xfId="112"/>
    <cellStyle name="Обычный 3 6" xfId="113"/>
    <cellStyle name="Обычный 3 7" xfId="114"/>
    <cellStyle name="Обычный 3 8" xfId="115"/>
    <cellStyle name="Обычный 3 9" xfId="116"/>
    <cellStyle name="Обычный 34" xfId="117"/>
    <cellStyle name="Обычный 34 2" xfId="118"/>
    <cellStyle name="Обычный 34 3" xfId="119"/>
    <cellStyle name="Обычный 4" xfId="120"/>
    <cellStyle name="Обычный 4 2" xfId="121"/>
    <cellStyle name="Обычный 4 3" xfId="122"/>
    <cellStyle name="Обычный 5" xfId="123"/>
    <cellStyle name="Обычный 5 10" xfId="124"/>
    <cellStyle name="Обычный 5 11" xfId="125"/>
    <cellStyle name="Обычный 5 12" xfId="126"/>
    <cellStyle name="Обычный 5 13" xfId="127"/>
    <cellStyle name="Обычный 5 14" xfId="128"/>
    <cellStyle name="Обычный 5 15" xfId="129"/>
    <cellStyle name="Обычный 5 16" xfId="130"/>
    <cellStyle name="Обычный 5 17" xfId="131"/>
    <cellStyle name="Обычный 5 18" xfId="132"/>
    <cellStyle name="Обычный 5 19" xfId="133"/>
    <cellStyle name="Обычный 5 2" xfId="134"/>
    <cellStyle name="Обычный 5 2 2" xfId="135"/>
    <cellStyle name="Обычный 5 20" xfId="136"/>
    <cellStyle name="Обычный 5 21" xfId="137"/>
    <cellStyle name="Обычный 5 22" xfId="138"/>
    <cellStyle name="Обычный 5 23" xfId="139"/>
    <cellStyle name="Обычный 5 24" xfId="140"/>
    <cellStyle name="Обычный 5 25" xfId="141"/>
    <cellStyle name="Обычный 5 26" xfId="142"/>
    <cellStyle name="Обычный 5 27" xfId="143"/>
    <cellStyle name="Обычный 5 3" xfId="144"/>
    <cellStyle name="Обычный 5 4" xfId="145"/>
    <cellStyle name="Обычный 5 5" xfId="146"/>
    <cellStyle name="Обычный 5 6" xfId="147"/>
    <cellStyle name="Обычный 5 7" xfId="148"/>
    <cellStyle name="Обычный 5 8" xfId="149"/>
    <cellStyle name="Обычный 5 9" xfId="150"/>
    <cellStyle name="Обычный 6" xfId="151"/>
    <cellStyle name="Обычный 6 2" xfId="152"/>
    <cellStyle name="Обычный 6 3" xfId="153"/>
    <cellStyle name="Обычный 7" xfId="154"/>
    <cellStyle name="Обычный 7 2" xfId="155"/>
    <cellStyle name="Обычный 7 3" xfId="156"/>
    <cellStyle name="Обычный 8" xfId="157"/>
    <cellStyle name="Обычный 8 2" xfId="158"/>
    <cellStyle name="Обычный 8 2 2" xfId="159"/>
    <cellStyle name="Обычный 8 3" xfId="2"/>
    <cellStyle name="Обычный 9" xfId="160"/>
    <cellStyle name="Обычный 9 2" xfId="161"/>
    <cellStyle name="Обычный 9 2 2" xfId="162"/>
    <cellStyle name="Обычный 9 3" xfId="163"/>
    <cellStyle name="Обычный 90" xfId="164"/>
    <cellStyle name="Финансовый 2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MS/OMS_PUB/&#1054;&#1041;&#1066;&#1045;&#1052;&#1067;%202026/&#1053;&#1077;&#1086;&#1090;&#1083;&#1086;&#1078;&#1085;&#1072;&#1103;%20&#1087;&#1086;&#1084;&#1086;&#1097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29.12.2025 № 17"/>
      <sheetName val="протокол от 27.02.2026 №3"/>
      <sheetName val="протокол от 30.03.2026 №4"/>
      <sheetName val="протокол от 29.05.2026 №6"/>
      <sheetName val="ОТКЛ"/>
      <sheetName val="Лист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4"/>
  <sheetViews>
    <sheetView showZeros="0" zoomScale="82" zoomScaleNormal="82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F8" sqref="F8"/>
    </sheetView>
  </sheetViews>
  <sheetFormatPr defaultRowHeight="12.75" x14ac:dyDescent="0.2"/>
  <cols>
    <col min="1" max="1" width="65.5703125" customWidth="1"/>
    <col min="2" max="2" width="10.5703125" style="2" customWidth="1"/>
    <col min="3" max="10" width="9.140625" style="2" customWidth="1"/>
    <col min="11" max="11" width="11.42578125" style="2" customWidth="1"/>
    <col min="12" max="16" width="9.140625" style="2" customWidth="1"/>
    <col min="17" max="17" width="10.85546875" style="2" customWidth="1"/>
    <col min="18" max="24" width="9.140625" style="2" customWidth="1"/>
    <col min="25" max="25" width="12.7109375" style="2" customWidth="1"/>
    <col min="26" max="37" width="9.140625" style="2" customWidth="1"/>
    <col min="38" max="38" width="15.42578125" style="2" customWidth="1"/>
    <col min="39" max="109" width="9.140625" style="2" customWidth="1"/>
    <col min="110" max="110" width="14.42578125" style="2" customWidth="1"/>
    <col min="111" max="111" width="10.140625" style="2" customWidth="1"/>
    <col min="112" max="112" width="12" style="2" customWidth="1"/>
  </cols>
  <sheetData>
    <row r="1" spans="1:112" ht="15.75" x14ac:dyDescent="0.2">
      <c r="B1" s="1" t="s">
        <v>0</v>
      </c>
    </row>
    <row r="2" spans="1:112" s="6" customFormat="1" ht="24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6"/>
      <c r="B3" s="41" t="s">
        <v>152</v>
      </c>
      <c r="C3" s="41"/>
      <c r="D3" s="41"/>
      <c r="E3" s="41" t="s">
        <v>1</v>
      </c>
      <c r="F3" s="41"/>
      <c r="G3" s="41"/>
      <c r="H3" s="41" t="s">
        <v>2</v>
      </c>
      <c r="I3" s="41"/>
      <c r="J3" s="41"/>
      <c r="K3" s="41" t="s">
        <v>3</v>
      </c>
      <c r="L3" s="41"/>
      <c r="M3" s="41"/>
      <c r="N3" s="41"/>
      <c r="O3" s="41"/>
      <c r="P3" s="41"/>
      <c r="Q3" s="41" t="s">
        <v>4</v>
      </c>
      <c r="R3" s="41"/>
      <c r="S3" s="41"/>
      <c r="T3" s="41"/>
      <c r="U3" s="41"/>
      <c r="V3" s="41"/>
      <c r="W3" s="41" t="s">
        <v>4</v>
      </c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 t="s">
        <v>4</v>
      </c>
      <c r="AK3" s="41"/>
      <c r="AL3" s="41"/>
      <c r="AM3" s="41"/>
      <c r="AN3" s="41"/>
      <c r="AO3" s="41"/>
      <c r="AP3" s="41"/>
      <c r="AQ3" s="41"/>
      <c r="AR3" s="41"/>
      <c r="AS3" s="41" t="s">
        <v>4</v>
      </c>
      <c r="AT3" s="41"/>
      <c r="AU3" s="41"/>
      <c r="AV3" s="41"/>
      <c r="AW3" s="41"/>
      <c r="AX3" s="41"/>
      <c r="AY3" s="41"/>
      <c r="AZ3" s="41" t="s">
        <v>4</v>
      </c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 t="s">
        <v>4</v>
      </c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 t="s">
        <v>4</v>
      </c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 t="s">
        <v>4</v>
      </c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37" t="s">
        <v>5</v>
      </c>
      <c r="DG3" s="37"/>
      <c r="DH3" s="37"/>
    </row>
    <row r="4" spans="1:112" s="7" customFormat="1" ht="44.25" customHeight="1" x14ac:dyDescent="0.2">
      <c r="A4" s="46"/>
      <c r="B4" s="41"/>
      <c r="C4" s="41"/>
      <c r="D4" s="41"/>
      <c r="E4" s="41"/>
      <c r="F4" s="41"/>
      <c r="G4" s="41"/>
      <c r="H4" s="41"/>
      <c r="I4" s="41"/>
      <c r="J4" s="41"/>
      <c r="K4" s="45" t="s">
        <v>6</v>
      </c>
      <c r="L4" s="45"/>
      <c r="M4" s="45"/>
      <c r="N4" s="41" t="s">
        <v>7</v>
      </c>
      <c r="O4" s="41"/>
      <c r="P4" s="41"/>
      <c r="Q4" s="45" t="s">
        <v>6</v>
      </c>
      <c r="R4" s="45"/>
      <c r="S4" s="45"/>
      <c r="T4" s="43" t="s">
        <v>8</v>
      </c>
      <c r="U4" s="43"/>
      <c r="V4" s="43"/>
      <c r="W4" s="40" t="s">
        <v>9</v>
      </c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 t="s">
        <v>10</v>
      </c>
      <c r="AK4" s="40"/>
      <c r="AL4" s="40"/>
      <c r="AM4" s="40"/>
      <c r="AN4" s="40"/>
      <c r="AO4" s="40"/>
      <c r="AP4" s="40"/>
      <c r="AQ4" s="40"/>
      <c r="AR4" s="40"/>
      <c r="AS4" s="40" t="s">
        <v>11</v>
      </c>
      <c r="AT4" s="40"/>
      <c r="AU4" s="40"/>
      <c r="AV4" s="40"/>
      <c r="AW4" s="40"/>
      <c r="AX4" s="40"/>
      <c r="AY4" s="40"/>
      <c r="AZ4" s="40" t="s">
        <v>12</v>
      </c>
      <c r="BA4" s="40"/>
      <c r="BB4" s="40"/>
      <c r="BC4" s="40"/>
      <c r="BD4" s="40" t="s">
        <v>13</v>
      </c>
      <c r="BE4" s="40"/>
      <c r="BF4" s="40"/>
      <c r="BG4" s="40" t="s">
        <v>14</v>
      </c>
      <c r="BH4" s="40"/>
      <c r="BI4" s="40"/>
      <c r="BJ4" s="40" t="s">
        <v>15</v>
      </c>
      <c r="BK4" s="40"/>
      <c r="BL4" s="40"/>
      <c r="BM4" s="40" t="s">
        <v>16</v>
      </c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 t="s">
        <v>17</v>
      </c>
      <c r="CC4" s="40"/>
      <c r="CD4" s="40"/>
      <c r="CE4" s="40" t="s">
        <v>18</v>
      </c>
      <c r="CF4" s="40"/>
      <c r="CG4" s="40"/>
      <c r="CH4" s="40" t="s">
        <v>19</v>
      </c>
      <c r="CI4" s="40"/>
      <c r="CJ4" s="40"/>
      <c r="CK4" s="40"/>
      <c r="CL4" s="40"/>
      <c r="CM4" s="40"/>
      <c r="CN4" s="40" t="s">
        <v>20</v>
      </c>
      <c r="CO4" s="40"/>
      <c r="CP4" s="40"/>
      <c r="CQ4" s="40" t="s">
        <v>21</v>
      </c>
      <c r="CR4" s="40"/>
      <c r="CS4" s="40"/>
      <c r="CT4" s="40" t="s">
        <v>22</v>
      </c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37"/>
      <c r="DG4" s="37"/>
      <c r="DH4" s="37"/>
    </row>
    <row r="5" spans="1:112" s="7" customFormat="1" ht="15.75" customHeight="1" x14ac:dyDescent="0.2">
      <c r="A5" s="46"/>
      <c r="B5" s="41" t="s">
        <v>23</v>
      </c>
      <c r="C5" s="41" t="s">
        <v>24</v>
      </c>
      <c r="D5" s="41"/>
      <c r="E5" s="41" t="s">
        <v>23</v>
      </c>
      <c r="F5" s="41" t="s">
        <v>24</v>
      </c>
      <c r="G5" s="41"/>
      <c r="H5" s="41" t="s">
        <v>23</v>
      </c>
      <c r="I5" s="41" t="s">
        <v>24</v>
      </c>
      <c r="J5" s="41"/>
      <c r="K5" s="41" t="s">
        <v>23</v>
      </c>
      <c r="L5" s="41" t="s">
        <v>24</v>
      </c>
      <c r="M5" s="41"/>
      <c r="N5" s="41" t="s">
        <v>23</v>
      </c>
      <c r="O5" s="41" t="s">
        <v>24</v>
      </c>
      <c r="P5" s="41"/>
      <c r="Q5" s="41" t="s">
        <v>23</v>
      </c>
      <c r="R5" s="41" t="s">
        <v>24</v>
      </c>
      <c r="S5" s="41"/>
      <c r="T5" s="43" t="s">
        <v>23</v>
      </c>
      <c r="U5" s="43" t="s">
        <v>24</v>
      </c>
      <c r="V5" s="43"/>
      <c r="W5" s="36" t="s">
        <v>25</v>
      </c>
      <c r="X5" s="36" t="s">
        <v>24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 t="s">
        <v>25</v>
      </c>
      <c r="AK5" s="36" t="s">
        <v>24</v>
      </c>
      <c r="AL5" s="36"/>
      <c r="AM5" s="36"/>
      <c r="AN5" s="36"/>
      <c r="AO5" s="36"/>
      <c r="AP5" s="36"/>
      <c r="AQ5" s="36"/>
      <c r="AR5" s="36"/>
      <c r="AS5" s="36" t="s">
        <v>23</v>
      </c>
      <c r="AT5" s="36" t="s">
        <v>26</v>
      </c>
      <c r="AU5" s="36" t="s">
        <v>27</v>
      </c>
      <c r="AV5" s="36"/>
      <c r="AW5" s="36" t="s">
        <v>28</v>
      </c>
      <c r="AX5" s="36" t="s">
        <v>27</v>
      </c>
      <c r="AY5" s="36"/>
      <c r="AZ5" s="36" t="s">
        <v>25</v>
      </c>
      <c r="BA5" s="36" t="s">
        <v>24</v>
      </c>
      <c r="BB5" s="36"/>
      <c r="BC5" s="36"/>
      <c r="BD5" s="36" t="s">
        <v>29</v>
      </c>
      <c r="BE5" s="36" t="s">
        <v>27</v>
      </c>
      <c r="BF5" s="36"/>
      <c r="BG5" s="36" t="s">
        <v>30</v>
      </c>
      <c r="BH5" s="36" t="s">
        <v>27</v>
      </c>
      <c r="BI5" s="36"/>
      <c r="BJ5" s="36" t="s">
        <v>31</v>
      </c>
      <c r="BK5" s="36" t="s">
        <v>27</v>
      </c>
      <c r="BL5" s="36"/>
      <c r="BM5" s="36" t="s">
        <v>32</v>
      </c>
      <c r="BN5" s="36" t="s">
        <v>24</v>
      </c>
      <c r="BO5" s="36"/>
      <c r="BP5" s="36"/>
      <c r="BQ5" s="36"/>
      <c r="BR5" s="36"/>
      <c r="BS5" s="36" t="s">
        <v>33</v>
      </c>
      <c r="BT5" s="36" t="s">
        <v>27</v>
      </c>
      <c r="BU5" s="36"/>
      <c r="BV5" s="36" t="s">
        <v>34</v>
      </c>
      <c r="BW5" s="36" t="s">
        <v>27</v>
      </c>
      <c r="BX5" s="36"/>
      <c r="BY5" s="36" t="s">
        <v>35</v>
      </c>
      <c r="BZ5" s="36" t="s">
        <v>27</v>
      </c>
      <c r="CA5" s="36"/>
      <c r="CB5" s="36" t="s">
        <v>25</v>
      </c>
      <c r="CC5" s="36" t="s">
        <v>24</v>
      </c>
      <c r="CD5" s="36"/>
      <c r="CE5" s="36" t="s">
        <v>36</v>
      </c>
      <c r="CF5" s="36" t="s">
        <v>24</v>
      </c>
      <c r="CG5" s="36"/>
      <c r="CH5" s="36" t="s">
        <v>37</v>
      </c>
      <c r="CI5" s="36" t="s">
        <v>24</v>
      </c>
      <c r="CJ5" s="36"/>
      <c r="CK5" s="36" t="s">
        <v>38</v>
      </c>
      <c r="CL5" s="36" t="s">
        <v>24</v>
      </c>
      <c r="CM5" s="36"/>
      <c r="CN5" s="36" t="s">
        <v>39</v>
      </c>
      <c r="CO5" s="36" t="s">
        <v>24</v>
      </c>
      <c r="CP5" s="36"/>
      <c r="CQ5" s="36" t="s">
        <v>40</v>
      </c>
      <c r="CR5" s="36" t="s">
        <v>24</v>
      </c>
      <c r="CS5" s="36"/>
      <c r="CT5" s="36" t="s">
        <v>25</v>
      </c>
      <c r="CU5" s="36" t="s">
        <v>27</v>
      </c>
      <c r="CV5" s="36"/>
      <c r="CW5" s="36" t="s">
        <v>41</v>
      </c>
      <c r="CX5" s="36" t="s">
        <v>27</v>
      </c>
      <c r="CY5" s="36"/>
      <c r="CZ5" s="36" t="s">
        <v>42</v>
      </c>
      <c r="DA5" s="36" t="s">
        <v>27</v>
      </c>
      <c r="DB5" s="36"/>
      <c r="DC5" s="36" t="s">
        <v>43</v>
      </c>
      <c r="DD5" s="36" t="s">
        <v>27</v>
      </c>
      <c r="DE5" s="36"/>
      <c r="DF5" s="37" t="s">
        <v>23</v>
      </c>
      <c r="DG5" s="37" t="s">
        <v>24</v>
      </c>
      <c r="DH5" s="37"/>
    </row>
    <row r="6" spans="1:112" s="7" customFormat="1" ht="94.5" x14ac:dyDescent="0.2">
      <c r="A6" s="46"/>
      <c r="B6" s="42"/>
      <c r="C6" s="15" t="s">
        <v>44</v>
      </c>
      <c r="D6" s="15" t="s">
        <v>45</v>
      </c>
      <c r="E6" s="42"/>
      <c r="F6" s="15" t="s">
        <v>44</v>
      </c>
      <c r="G6" s="15" t="s">
        <v>45</v>
      </c>
      <c r="H6" s="42"/>
      <c r="I6" s="15" t="s">
        <v>44</v>
      </c>
      <c r="J6" s="15" t="s">
        <v>45</v>
      </c>
      <c r="K6" s="42"/>
      <c r="L6" s="15" t="s">
        <v>44</v>
      </c>
      <c r="M6" s="15" t="s">
        <v>45</v>
      </c>
      <c r="N6" s="42"/>
      <c r="O6" s="15" t="s">
        <v>44</v>
      </c>
      <c r="P6" s="15" t="s">
        <v>45</v>
      </c>
      <c r="Q6" s="42"/>
      <c r="R6" s="15" t="s">
        <v>44</v>
      </c>
      <c r="S6" s="15" t="s">
        <v>45</v>
      </c>
      <c r="T6" s="44"/>
      <c r="U6" s="16" t="s">
        <v>44</v>
      </c>
      <c r="V6" s="16" t="s">
        <v>45</v>
      </c>
      <c r="W6" s="39"/>
      <c r="X6" s="17" t="s">
        <v>46</v>
      </c>
      <c r="Y6" s="17" t="s">
        <v>47</v>
      </c>
      <c r="Z6" s="17" t="s">
        <v>48</v>
      </c>
      <c r="AA6" s="17" t="s">
        <v>49</v>
      </c>
      <c r="AB6" s="17" t="s">
        <v>50</v>
      </c>
      <c r="AC6" s="17" t="s">
        <v>51</v>
      </c>
      <c r="AD6" s="17" t="s">
        <v>52</v>
      </c>
      <c r="AE6" s="17" t="s">
        <v>53</v>
      </c>
      <c r="AF6" s="17" t="s">
        <v>54</v>
      </c>
      <c r="AG6" s="17" t="s">
        <v>55</v>
      </c>
      <c r="AH6" s="17" t="s">
        <v>56</v>
      </c>
      <c r="AI6" s="17" t="s">
        <v>57</v>
      </c>
      <c r="AJ6" s="39"/>
      <c r="AK6" s="17" t="s">
        <v>58</v>
      </c>
      <c r="AL6" s="17" t="s">
        <v>59</v>
      </c>
      <c r="AM6" s="17" t="s">
        <v>51</v>
      </c>
      <c r="AN6" s="17" t="s">
        <v>52</v>
      </c>
      <c r="AO6" s="17" t="s">
        <v>53</v>
      </c>
      <c r="AP6" s="17" t="s">
        <v>57</v>
      </c>
      <c r="AQ6" s="17" t="s">
        <v>54</v>
      </c>
      <c r="AR6" s="17" t="s">
        <v>55</v>
      </c>
      <c r="AS6" s="39"/>
      <c r="AT6" s="39"/>
      <c r="AU6" s="17" t="s">
        <v>60</v>
      </c>
      <c r="AV6" s="17" t="s">
        <v>61</v>
      </c>
      <c r="AW6" s="39"/>
      <c r="AX6" s="17" t="s">
        <v>44</v>
      </c>
      <c r="AY6" s="17" t="s">
        <v>45</v>
      </c>
      <c r="AZ6" s="39"/>
      <c r="BA6" s="17" t="s">
        <v>62</v>
      </c>
      <c r="BB6" s="17" t="s">
        <v>63</v>
      </c>
      <c r="BC6" s="17" t="s">
        <v>64</v>
      </c>
      <c r="BD6" s="39"/>
      <c r="BE6" s="17" t="s">
        <v>44</v>
      </c>
      <c r="BF6" s="17" t="s">
        <v>45</v>
      </c>
      <c r="BG6" s="39"/>
      <c r="BH6" s="17" t="s">
        <v>44</v>
      </c>
      <c r="BI6" s="17" t="s">
        <v>45</v>
      </c>
      <c r="BJ6" s="39"/>
      <c r="BK6" s="17" t="s">
        <v>44</v>
      </c>
      <c r="BL6" s="17" t="s">
        <v>45</v>
      </c>
      <c r="BM6" s="39"/>
      <c r="BN6" s="17" t="s">
        <v>65</v>
      </c>
      <c r="BO6" s="17" t="s">
        <v>66</v>
      </c>
      <c r="BP6" s="17" t="s">
        <v>67</v>
      </c>
      <c r="BQ6" s="17" t="s">
        <v>68</v>
      </c>
      <c r="BR6" s="17" t="s">
        <v>69</v>
      </c>
      <c r="BS6" s="39"/>
      <c r="BT6" s="17" t="s">
        <v>44</v>
      </c>
      <c r="BU6" s="17" t="s">
        <v>45</v>
      </c>
      <c r="BV6" s="39"/>
      <c r="BW6" s="17" t="s">
        <v>44</v>
      </c>
      <c r="BX6" s="17" t="s">
        <v>45</v>
      </c>
      <c r="BY6" s="39"/>
      <c r="BZ6" s="17" t="s">
        <v>70</v>
      </c>
      <c r="CA6" s="17" t="s">
        <v>71</v>
      </c>
      <c r="CB6" s="39"/>
      <c r="CC6" s="17" t="s">
        <v>72</v>
      </c>
      <c r="CD6" s="17" t="s">
        <v>73</v>
      </c>
      <c r="CE6" s="39"/>
      <c r="CF6" s="17" t="s">
        <v>44</v>
      </c>
      <c r="CG6" s="17" t="s">
        <v>45</v>
      </c>
      <c r="CH6" s="39"/>
      <c r="CI6" s="17" t="s">
        <v>44</v>
      </c>
      <c r="CJ6" s="17" t="s">
        <v>45</v>
      </c>
      <c r="CK6" s="39"/>
      <c r="CL6" s="17" t="s">
        <v>44</v>
      </c>
      <c r="CM6" s="17" t="s">
        <v>45</v>
      </c>
      <c r="CN6" s="39"/>
      <c r="CO6" s="17" t="s">
        <v>44</v>
      </c>
      <c r="CP6" s="17" t="s">
        <v>45</v>
      </c>
      <c r="CQ6" s="39"/>
      <c r="CR6" s="17" t="s">
        <v>44</v>
      </c>
      <c r="CS6" s="17" t="s">
        <v>45</v>
      </c>
      <c r="CT6" s="39"/>
      <c r="CU6" s="17" t="s">
        <v>44</v>
      </c>
      <c r="CV6" s="17" t="s">
        <v>45</v>
      </c>
      <c r="CW6" s="39"/>
      <c r="CX6" s="17" t="s">
        <v>44</v>
      </c>
      <c r="CY6" s="17" t="s">
        <v>45</v>
      </c>
      <c r="CZ6" s="39"/>
      <c r="DA6" s="17" t="s">
        <v>44</v>
      </c>
      <c r="DB6" s="17" t="s">
        <v>45</v>
      </c>
      <c r="DC6" s="39"/>
      <c r="DD6" s="17" t="s">
        <v>44</v>
      </c>
      <c r="DE6" s="17" t="s">
        <v>45</v>
      </c>
      <c r="DF6" s="38"/>
      <c r="DG6" s="18" t="s">
        <v>44</v>
      </c>
      <c r="DH6" s="18" t="s">
        <v>45</v>
      </c>
    </row>
    <row r="7" spans="1:112" s="3" customFormat="1" ht="15.75" x14ac:dyDescent="0.2">
      <c r="A7" s="8" t="s">
        <v>74</v>
      </c>
      <c r="B7" s="9">
        <f t="shared" ref="B7:B70" si="0">C7+D7</f>
        <v>0</v>
      </c>
      <c r="C7" s="9"/>
      <c r="D7" s="9"/>
      <c r="E7" s="9">
        <f t="shared" ref="E7:E70" si="1">F7+G7</f>
        <v>0</v>
      </c>
      <c r="F7" s="9"/>
      <c r="G7" s="9"/>
      <c r="H7" s="9">
        <f t="shared" ref="H7:H70" si="2">J7+I7</f>
        <v>0</v>
      </c>
      <c r="I7" s="9"/>
      <c r="J7" s="9"/>
      <c r="K7" s="9">
        <f t="shared" ref="K7:K70" si="3">SUM(L7:M7)</f>
        <v>0</v>
      </c>
      <c r="L7" s="9"/>
      <c r="M7" s="9"/>
      <c r="N7" s="9">
        <f t="shared" ref="N7:N70" si="4">SUM(O7:P7)</f>
        <v>0</v>
      </c>
      <c r="O7" s="9"/>
      <c r="P7" s="9"/>
      <c r="Q7" s="9">
        <f t="shared" ref="Q7:Q70" si="5">SUM(R7:S7)</f>
        <v>2300</v>
      </c>
      <c r="R7" s="9">
        <v>1538</v>
      </c>
      <c r="S7" s="9">
        <v>762</v>
      </c>
      <c r="T7" s="9">
        <f t="shared" ref="T7:T70" si="6">SUM(U7:V7)</f>
        <v>374</v>
      </c>
      <c r="U7" s="9">
        <f t="shared" ref="U7:U70" si="7">W7+AU7+AX7+BA7+BC7+BE7+BH7+BK7+BN7+BP7+BQ7+BR7+BT7+BW7+BZ7+CC7+CF7+CI7+CL7+CO7+CR7+CU7</f>
        <v>228</v>
      </c>
      <c r="V7" s="9">
        <f t="shared" ref="V7:V70" si="8">AJ7+AV7+AY7+BB7+BF7+BI7+BL7+BO7+BU7+BX7+CA7+CD7+CG7+CJ7+CM7+CP7+CS7+CV7</f>
        <v>146</v>
      </c>
      <c r="W7" s="9">
        <f t="shared" ref="W7:W70" si="9">X7+Y7+Z7+AA7+AB7+AC7+AD7+AE7+AF7+AG7+AH7+AI7</f>
        <v>228</v>
      </c>
      <c r="X7" s="9">
        <v>228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f t="shared" ref="AJ7:AJ70" si="10">AK7+AL7+AM7+AN7+AO7+AP7+AQ7+AR7</f>
        <v>146</v>
      </c>
      <c r="AK7" s="9">
        <v>146</v>
      </c>
      <c r="AL7" s="9"/>
      <c r="AM7" s="9"/>
      <c r="AN7" s="9"/>
      <c r="AO7" s="9"/>
      <c r="AP7" s="9"/>
      <c r="AQ7" s="9"/>
      <c r="AR7" s="9"/>
      <c r="AS7" s="9">
        <f>AT7+AW7</f>
        <v>0</v>
      </c>
      <c r="AT7" s="9">
        <f>AU7+AV7</f>
        <v>0</v>
      </c>
      <c r="AU7" s="9"/>
      <c r="AV7" s="9"/>
      <c r="AW7" s="9">
        <f t="shared" ref="AW7:AW70" si="11">AX7+AY7</f>
        <v>0</v>
      </c>
      <c r="AX7" s="9"/>
      <c r="AY7" s="9"/>
      <c r="AZ7" s="9">
        <f t="shared" ref="AZ7:AZ70" si="12">BA7+BC7+BB7</f>
        <v>0</v>
      </c>
      <c r="BA7" s="9"/>
      <c r="BB7" s="9"/>
      <c r="BC7" s="9"/>
      <c r="BD7" s="9">
        <f t="shared" ref="BD7:BD70" si="13">BE7+BF7</f>
        <v>0</v>
      </c>
      <c r="BE7" s="9"/>
      <c r="BF7" s="9"/>
      <c r="BG7" s="9">
        <f t="shared" ref="BG7:BG70" si="14">BH7+BI7</f>
        <v>0</v>
      </c>
      <c r="BH7" s="9"/>
      <c r="BI7" s="9"/>
      <c r="BJ7" s="9">
        <f t="shared" ref="BJ7:BJ70" si="15">BK7+BL7</f>
        <v>0</v>
      </c>
      <c r="BK7" s="9"/>
      <c r="BL7" s="9"/>
      <c r="BM7" s="9">
        <f t="shared" ref="BM7:BM70" si="16">BN7+BO7+BP7+BQ7+BR7+BS7+BV7+BY7</f>
        <v>0</v>
      </c>
      <c r="BN7" s="9"/>
      <c r="BO7" s="9"/>
      <c r="BP7" s="9"/>
      <c r="BQ7" s="9"/>
      <c r="BR7" s="9"/>
      <c r="BS7" s="9">
        <f t="shared" ref="BS7:BS70" si="17">BT7+BU7</f>
        <v>0</v>
      </c>
      <c r="BT7" s="9"/>
      <c r="BU7" s="9"/>
      <c r="BV7" s="9">
        <f t="shared" ref="BV7:BV70" si="18">BW7+BX7</f>
        <v>0</v>
      </c>
      <c r="BW7" s="9"/>
      <c r="BX7" s="9"/>
      <c r="BY7" s="9">
        <f t="shared" ref="BY7:BY70" si="19">BZ7+CA7</f>
        <v>0</v>
      </c>
      <c r="BZ7" s="9"/>
      <c r="CA7" s="9"/>
      <c r="CB7" s="9">
        <f t="shared" ref="CB7:CB70" si="20">CC7+CD7</f>
        <v>0</v>
      </c>
      <c r="CC7" s="9"/>
      <c r="CD7" s="9"/>
      <c r="CE7" s="9">
        <f t="shared" ref="CE7:CE70" si="21">CF7+CG7</f>
        <v>0</v>
      </c>
      <c r="CF7" s="9"/>
      <c r="CG7" s="9"/>
      <c r="CH7" s="9">
        <f t="shared" ref="CH7:CH70" si="22">CI7+CJ7</f>
        <v>0</v>
      </c>
      <c r="CI7" s="9"/>
      <c r="CJ7" s="9"/>
      <c r="CK7" s="9">
        <f t="shared" ref="CK7:CK70" si="23">CL7+CM7</f>
        <v>0</v>
      </c>
      <c r="CL7" s="9"/>
      <c r="CM7" s="9"/>
      <c r="CN7" s="9">
        <f t="shared" ref="CN7:CN70" si="24">CO7+CP7</f>
        <v>0</v>
      </c>
      <c r="CO7" s="9"/>
      <c r="CP7" s="9"/>
      <c r="CQ7" s="9">
        <f t="shared" ref="CQ7:CQ70" si="25">CR7+CS7</f>
        <v>0</v>
      </c>
      <c r="CR7" s="9"/>
      <c r="CS7" s="9"/>
      <c r="CT7" s="9">
        <f>CW7+CZ7+DC7</f>
        <v>0</v>
      </c>
      <c r="CU7" s="9">
        <f>CX7+DA7+DD7</f>
        <v>0</v>
      </c>
      <c r="CV7" s="9">
        <f>CY7+DB7+DE7</f>
        <v>0</v>
      </c>
      <c r="CW7" s="9">
        <f>CX7+CY7</f>
        <v>0</v>
      </c>
      <c r="CX7" s="9"/>
      <c r="CY7" s="9"/>
      <c r="CZ7" s="9">
        <f t="shared" ref="CZ7:CZ70" si="26">DA7+DB7</f>
        <v>0</v>
      </c>
      <c r="DA7" s="9"/>
      <c r="DB7" s="9"/>
      <c r="DC7" s="9">
        <f t="shared" ref="DC7:DC70" si="27">DD7+DE7</f>
        <v>0</v>
      </c>
      <c r="DD7" s="9"/>
      <c r="DE7" s="9"/>
      <c r="DF7" s="10">
        <f t="shared" ref="DF7:DH22" si="28">B7+E7+H7+K7+N7+Q7+T7</f>
        <v>2674</v>
      </c>
      <c r="DG7" s="10">
        <f t="shared" si="28"/>
        <v>1766</v>
      </c>
      <c r="DH7" s="10">
        <f t="shared" si="28"/>
        <v>908</v>
      </c>
    </row>
    <row r="8" spans="1:112" s="3" customFormat="1" ht="15.75" x14ac:dyDescent="0.2">
      <c r="A8" s="8" t="s">
        <v>75</v>
      </c>
      <c r="B8" s="9">
        <f t="shared" si="0"/>
        <v>0</v>
      </c>
      <c r="C8" s="9"/>
      <c r="D8" s="9"/>
      <c r="E8" s="9">
        <f t="shared" si="1"/>
        <v>0</v>
      </c>
      <c r="F8" s="9"/>
      <c r="G8" s="9"/>
      <c r="H8" s="9">
        <f t="shared" si="2"/>
        <v>0</v>
      </c>
      <c r="I8" s="9"/>
      <c r="J8" s="9"/>
      <c r="K8" s="9">
        <f t="shared" si="3"/>
        <v>0</v>
      </c>
      <c r="L8" s="9"/>
      <c r="M8" s="9"/>
      <c r="N8" s="9">
        <f t="shared" si="4"/>
        <v>0</v>
      </c>
      <c r="O8" s="9"/>
      <c r="P8" s="9"/>
      <c r="Q8" s="9">
        <f t="shared" si="5"/>
        <v>13165</v>
      </c>
      <c r="R8" s="9">
        <v>9874</v>
      </c>
      <c r="S8" s="9">
        <v>3291</v>
      </c>
      <c r="T8" s="9">
        <f t="shared" si="6"/>
        <v>1375</v>
      </c>
      <c r="U8" s="9">
        <f t="shared" si="7"/>
        <v>830</v>
      </c>
      <c r="V8" s="9">
        <f t="shared" si="8"/>
        <v>545</v>
      </c>
      <c r="W8" s="9">
        <f t="shared" si="9"/>
        <v>830</v>
      </c>
      <c r="X8" s="9">
        <v>0</v>
      </c>
      <c r="Y8" s="9">
        <v>830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>
        <f t="shared" si="10"/>
        <v>545</v>
      </c>
      <c r="AK8" s="9">
        <v>0</v>
      </c>
      <c r="AL8" s="9">
        <v>545</v>
      </c>
      <c r="AM8" s="9"/>
      <c r="AN8" s="9"/>
      <c r="AO8" s="9"/>
      <c r="AP8" s="9"/>
      <c r="AQ8" s="9"/>
      <c r="AR8" s="9"/>
      <c r="AS8" s="9">
        <f t="shared" ref="AS8:AS71" si="29">AT8+AW8</f>
        <v>0</v>
      </c>
      <c r="AT8" s="9">
        <f t="shared" ref="AT8:AT71" si="30">AU8+AV8</f>
        <v>0</v>
      </c>
      <c r="AU8" s="9"/>
      <c r="AV8" s="9"/>
      <c r="AW8" s="9">
        <f t="shared" si="11"/>
        <v>0</v>
      </c>
      <c r="AX8" s="9"/>
      <c r="AY8" s="9"/>
      <c r="AZ8" s="9">
        <f t="shared" si="12"/>
        <v>0</v>
      </c>
      <c r="BA8" s="9"/>
      <c r="BB8" s="9"/>
      <c r="BC8" s="9"/>
      <c r="BD8" s="9">
        <f t="shared" si="13"/>
        <v>0</v>
      </c>
      <c r="BE8" s="9"/>
      <c r="BF8" s="9"/>
      <c r="BG8" s="9">
        <f t="shared" si="14"/>
        <v>0</v>
      </c>
      <c r="BH8" s="9"/>
      <c r="BI8" s="9"/>
      <c r="BJ8" s="9">
        <f t="shared" si="15"/>
        <v>0</v>
      </c>
      <c r="BK8" s="9"/>
      <c r="BL8" s="9"/>
      <c r="BM8" s="9">
        <f t="shared" si="16"/>
        <v>0</v>
      </c>
      <c r="BN8" s="9"/>
      <c r="BO8" s="9"/>
      <c r="BP8" s="9"/>
      <c r="BQ8" s="9"/>
      <c r="BR8" s="9"/>
      <c r="BS8" s="9">
        <f t="shared" si="17"/>
        <v>0</v>
      </c>
      <c r="BT8" s="9"/>
      <c r="BU8" s="9"/>
      <c r="BV8" s="9">
        <f t="shared" si="18"/>
        <v>0</v>
      </c>
      <c r="BW8" s="9"/>
      <c r="BX8" s="9"/>
      <c r="BY8" s="9">
        <f t="shared" si="19"/>
        <v>0</v>
      </c>
      <c r="BZ8" s="9"/>
      <c r="CA8" s="9"/>
      <c r="CB8" s="9">
        <f t="shared" si="20"/>
        <v>0</v>
      </c>
      <c r="CC8" s="9"/>
      <c r="CD8" s="9"/>
      <c r="CE8" s="9">
        <f t="shared" si="21"/>
        <v>0</v>
      </c>
      <c r="CF8" s="9"/>
      <c r="CG8" s="9"/>
      <c r="CH8" s="9">
        <f t="shared" si="22"/>
        <v>0</v>
      </c>
      <c r="CI8" s="9"/>
      <c r="CJ8" s="9"/>
      <c r="CK8" s="9">
        <f t="shared" si="23"/>
        <v>0</v>
      </c>
      <c r="CL8" s="9"/>
      <c r="CM8" s="9"/>
      <c r="CN8" s="9">
        <f t="shared" si="24"/>
        <v>0</v>
      </c>
      <c r="CO8" s="9"/>
      <c r="CP8" s="9"/>
      <c r="CQ8" s="9">
        <f t="shared" si="25"/>
        <v>0</v>
      </c>
      <c r="CR8" s="9"/>
      <c r="CS8" s="9"/>
      <c r="CT8" s="9">
        <f t="shared" ref="CT8:CV56" si="31">CW8+CZ8+DC8</f>
        <v>0</v>
      </c>
      <c r="CU8" s="9">
        <f t="shared" si="31"/>
        <v>0</v>
      </c>
      <c r="CV8" s="9">
        <f t="shared" si="31"/>
        <v>0</v>
      </c>
      <c r="CW8" s="9">
        <f t="shared" ref="CW8:CW71" si="32">CX8+CY8</f>
        <v>0</v>
      </c>
      <c r="CX8" s="9"/>
      <c r="CY8" s="9"/>
      <c r="CZ8" s="9">
        <f t="shared" si="26"/>
        <v>0</v>
      </c>
      <c r="DA8" s="9"/>
      <c r="DB8" s="9"/>
      <c r="DC8" s="9">
        <f t="shared" si="27"/>
        <v>0</v>
      </c>
      <c r="DD8" s="9"/>
      <c r="DE8" s="9"/>
      <c r="DF8" s="10">
        <f t="shared" si="28"/>
        <v>14540</v>
      </c>
      <c r="DG8" s="10">
        <f t="shared" si="28"/>
        <v>10704</v>
      </c>
      <c r="DH8" s="10">
        <f t="shared" si="28"/>
        <v>3836</v>
      </c>
    </row>
    <row r="9" spans="1:112" ht="15.75" x14ac:dyDescent="0.2">
      <c r="A9" s="8" t="s">
        <v>76</v>
      </c>
      <c r="B9" s="9">
        <f t="shared" si="0"/>
        <v>2040</v>
      </c>
      <c r="C9" s="9">
        <v>1645</v>
      </c>
      <c r="D9" s="9">
        <v>395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  <c r="I9" s="9">
        <v>0</v>
      </c>
      <c r="J9" s="9">
        <v>0</v>
      </c>
      <c r="K9" s="9">
        <f t="shared" si="3"/>
        <v>0</v>
      </c>
      <c r="L9" s="9">
        <v>0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13099</v>
      </c>
      <c r="R9" s="9">
        <v>8228</v>
      </c>
      <c r="S9" s="9">
        <v>4871</v>
      </c>
      <c r="T9" s="9">
        <f t="shared" si="6"/>
        <v>1849</v>
      </c>
      <c r="U9" s="9">
        <f t="shared" si="7"/>
        <v>1155</v>
      </c>
      <c r="V9" s="9">
        <f t="shared" si="8"/>
        <v>694</v>
      </c>
      <c r="W9" s="9">
        <f t="shared" si="9"/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f t="shared" si="10"/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f t="shared" si="29"/>
        <v>0</v>
      </c>
      <c r="AT9" s="9">
        <f t="shared" si="30"/>
        <v>0</v>
      </c>
      <c r="AU9" s="9">
        <v>0</v>
      </c>
      <c r="AV9" s="9">
        <v>0</v>
      </c>
      <c r="AW9" s="9">
        <f t="shared" si="11"/>
        <v>0</v>
      </c>
      <c r="AX9" s="9">
        <v>0</v>
      </c>
      <c r="AY9" s="9">
        <v>0</v>
      </c>
      <c r="AZ9" s="9">
        <f t="shared" si="12"/>
        <v>0</v>
      </c>
      <c r="BA9" s="9">
        <v>0</v>
      </c>
      <c r="BB9" s="9">
        <v>0</v>
      </c>
      <c r="BC9" s="9">
        <v>0</v>
      </c>
      <c r="BD9" s="9">
        <f t="shared" si="13"/>
        <v>0</v>
      </c>
      <c r="BE9" s="9">
        <v>0</v>
      </c>
      <c r="BF9" s="9">
        <v>0</v>
      </c>
      <c r="BG9" s="9">
        <f t="shared" si="14"/>
        <v>303</v>
      </c>
      <c r="BH9" s="9">
        <v>303</v>
      </c>
      <c r="BI9" s="9">
        <v>0</v>
      </c>
      <c r="BJ9" s="9">
        <f t="shared" si="15"/>
        <v>0</v>
      </c>
      <c r="BK9" s="9">
        <v>0</v>
      </c>
      <c r="BL9" s="9">
        <v>0</v>
      </c>
      <c r="BM9" s="9">
        <f t="shared" si="16"/>
        <v>590</v>
      </c>
      <c r="BN9" s="9">
        <v>358</v>
      </c>
      <c r="BO9" s="9">
        <v>232</v>
      </c>
      <c r="BP9" s="9">
        <v>0</v>
      </c>
      <c r="BQ9" s="9">
        <v>0</v>
      </c>
      <c r="BR9" s="9">
        <v>0</v>
      </c>
      <c r="BS9" s="9">
        <f t="shared" si="17"/>
        <v>0</v>
      </c>
      <c r="BT9" s="9">
        <v>0</v>
      </c>
      <c r="BU9" s="9">
        <v>0</v>
      </c>
      <c r="BV9" s="9">
        <f t="shared" si="18"/>
        <v>0</v>
      </c>
      <c r="BW9" s="9">
        <v>0</v>
      </c>
      <c r="BX9" s="9">
        <v>0</v>
      </c>
      <c r="BY9" s="9">
        <f t="shared" si="19"/>
        <v>0</v>
      </c>
      <c r="BZ9" s="9">
        <v>0</v>
      </c>
      <c r="CA9" s="9">
        <v>0</v>
      </c>
      <c r="CB9" s="9">
        <f t="shared" si="20"/>
        <v>0</v>
      </c>
      <c r="CC9" s="9">
        <v>0</v>
      </c>
      <c r="CD9" s="9">
        <v>0</v>
      </c>
      <c r="CE9" s="9">
        <f t="shared" si="21"/>
        <v>230</v>
      </c>
      <c r="CF9" s="9">
        <v>230</v>
      </c>
      <c r="CG9" s="9">
        <v>0</v>
      </c>
      <c r="CH9" s="9">
        <f t="shared" si="22"/>
        <v>362</v>
      </c>
      <c r="CI9" s="9">
        <v>132</v>
      </c>
      <c r="CJ9" s="9">
        <v>230</v>
      </c>
      <c r="CK9" s="9">
        <f t="shared" si="23"/>
        <v>0</v>
      </c>
      <c r="CL9" s="9">
        <v>0</v>
      </c>
      <c r="CM9" s="9">
        <v>0</v>
      </c>
      <c r="CN9" s="9">
        <f t="shared" si="24"/>
        <v>364</v>
      </c>
      <c r="CO9" s="9">
        <v>132</v>
      </c>
      <c r="CP9" s="9">
        <v>232</v>
      </c>
      <c r="CQ9" s="9">
        <f t="shared" si="25"/>
        <v>0</v>
      </c>
      <c r="CR9" s="9">
        <v>0</v>
      </c>
      <c r="CS9" s="9">
        <v>0</v>
      </c>
      <c r="CT9" s="9">
        <f t="shared" si="31"/>
        <v>0</v>
      </c>
      <c r="CU9" s="9">
        <f t="shared" si="31"/>
        <v>0</v>
      </c>
      <c r="CV9" s="9">
        <f t="shared" si="31"/>
        <v>0</v>
      </c>
      <c r="CW9" s="9">
        <f t="shared" si="32"/>
        <v>0</v>
      </c>
      <c r="CX9" s="9">
        <v>0</v>
      </c>
      <c r="CY9" s="9">
        <v>0</v>
      </c>
      <c r="CZ9" s="9">
        <f t="shared" si="26"/>
        <v>0</v>
      </c>
      <c r="DA9" s="9">
        <v>0</v>
      </c>
      <c r="DB9" s="9">
        <v>0</v>
      </c>
      <c r="DC9" s="9">
        <f t="shared" si="27"/>
        <v>0</v>
      </c>
      <c r="DD9" s="9">
        <v>0</v>
      </c>
      <c r="DE9" s="9">
        <v>0</v>
      </c>
      <c r="DF9" s="10">
        <f t="shared" si="28"/>
        <v>16988</v>
      </c>
      <c r="DG9" s="10">
        <f t="shared" si="28"/>
        <v>11028</v>
      </c>
      <c r="DH9" s="10">
        <f t="shared" si="28"/>
        <v>5960</v>
      </c>
    </row>
    <row r="10" spans="1:112" ht="15.75" x14ac:dyDescent="0.2">
      <c r="A10" s="8" t="s">
        <v>77</v>
      </c>
      <c r="B10" s="9">
        <f t="shared" si="0"/>
        <v>395</v>
      </c>
      <c r="C10" s="9">
        <v>395</v>
      </c>
      <c r="D10" s="9">
        <v>0</v>
      </c>
      <c r="E10" s="9">
        <f t="shared" si="1"/>
        <v>395</v>
      </c>
      <c r="F10" s="9">
        <v>395</v>
      </c>
      <c r="G10" s="9"/>
      <c r="H10" s="9">
        <f t="shared" si="2"/>
        <v>0</v>
      </c>
      <c r="I10" s="9"/>
      <c r="J10" s="9"/>
      <c r="K10" s="9">
        <f t="shared" si="3"/>
        <v>0</v>
      </c>
      <c r="L10" s="9"/>
      <c r="M10" s="9"/>
      <c r="N10" s="9">
        <f t="shared" si="4"/>
        <v>0</v>
      </c>
      <c r="O10" s="9"/>
      <c r="P10" s="9"/>
      <c r="Q10" s="9">
        <f t="shared" si="5"/>
        <v>512</v>
      </c>
      <c r="R10" s="9">
        <v>512</v>
      </c>
      <c r="S10" s="9">
        <v>0</v>
      </c>
      <c r="T10" s="9">
        <f t="shared" si="6"/>
        <v>4112</v>
      </c>
      <c r="U10" s="9">
        <f t="shared" si="7"/>
        <v>4112</v>
      </c>
      <c r="V10" s="9">
        <f t="shared" si="8"/>
        <v>0</v>
      </c>
      <c r="W10" s="9">
        <f t="shared" si="9"/>
        <v>4112</v>
      </c>
      <c r="X10" s="9">
        <v>4112</v>
      </c>
      <c r="Y10" s="9">
        <v>0</v>
      </c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>
        <f t="shared" si="10"/>
        <v>0</v>
      </c>
      <c r="AK10" s="9"/>
      <c r="AL10" s="9"/>
      <c r="AM10" s="9"/>
      <c r="AN10" s="9"/>
      <c r="AO10" s="9"/>
      <c r="AP10" s="9"/>
      <c r="AQ10" s="9"/>
      <c r="AR10" s="9"/>
      <c r="AS10" s="9">
        <f t="shared" si="29"/>
        <v>0</v>
      </c>
      <c r="AT10" s="9">
        <f t="shared" si="30"/>
        <v>0</v>
      </c>
      <c r="AU10" s="9"/>
      <c r="AV10" s="9"/>
      <c r="AW10" s="9">
        <f t="shared" si="11"/>
        <v>0</v>
      </c>
      <c r="AX10" s="9"/>
      <c r="AY10" s="9"/>
      <c r="AZ10" s="9">
        <f t="shared" si="12"/>
        <v>0</v>
      </c>
      <c r="BA10" s="9"/>
      <c r="BB10" s="9"/>
      <c r="BC10" s="9"/>
      <c r="BD10" s="9">
        <f t="shared" si="13"/>
        <v>0</v>
      </c>
      <c r="BE10" s="9"/>
      <c r="BF10" s="9"/>
      <c r="BG10" s="9">
        <f t="shared" si="14"/>
        <v>0</v>
      </c>
      <c r="BH10" s="9"/>
      <c r="BI10" s="9"/>
      <c r="BJ10" s="9">
        <f t="shared" si="15"/>
        <v>0</v>
      </c>
      <c r="BK10" s="9"/>
      <c r="BL10" s="9"/>
      <c r="BM10" s="9">
        <f t="shared" si="16"/>
        <v>0</v>
      </c>
      <c r="BN10" s="9"/>
      <c r="BO10" s="9"/>
      <c r="BP10" s="9"/>
      <c r="BQ10" s="9"/>
      <c r="BR10" s="9"/>
      <c r="BS10" s="9">
        <f t="shared" si="17"/>
        <v>0</v>
      </c>
      <c r="BT10" s="9"/>
      <c r="BU10" s="9"/>
      <c r="BV10" s="9">
        <f t="shared" si="18"/>
        <v>0</v>
      </c>
      <c r="BW10" s="9"/>
      <c r="BX10" s="9"/>
      <c r="BY10" s="9">
        <f t="shared" si="19"/>
        <v>0</v>
      </c>
      <c r="BZ10" s="9"/>
      <c r="CA10" s="9"/>
      <c r="CB10" s="9">
        <f t="shared" si="20"/>
        <v>0</v>
      </c>
      <c r="CC10" s="9"/>
      <c r="CD10" s="9"/>
      <c r="CE10" s="9">
        <f t="shared" si="21"/>
        <v>0</v>
      </c>
      <c r="CF10" s="9"/>
      <c r="CG10" s="9"/>
      <c r="CH10" s="9">
        <f t="shared" si="22"/>
        <v>0</v>
      </c>
      <c r="CI10" s="9"/>
      <c r="CJ10" s="9"/>
      <c r="CK10" s="9">
        <f t="shared" si="23"/>
        <v>0</v>
      </c>
      <c r="CL10" s="9"/>
      <c r="CM10" s="9"/>
      <c r="CN10" s="9">
        <f t="shared" si="24"/>
        <v>0</v>
      </c>
      <c r="CO10" s="9"/>
      <c r="CP10" s="9"/>
      <c r="CQ10" s="9">
        <f t="shared" si="25"/>
        <v>0</v>
      </c>
      <c r="CR10" s="9"/>
      <c r="CS10" s="9"/>
      <c r="CT10" s="9">
        <f t="shared" si="31"/>
        <v>0</v>
      </c>
      <c r="CU10" s="9">
        <f t="shared" si="31"/>
        <v>0</v>
      </c>
      <c r="CV10" s="9">
        <f t="shared" si="31"/>
        <v>0</v>
      </c>
      <c r="CW10" s="9">
        <f t="shared" si="32"/>
        <v>0</v>
      </c>
      <c r="CX10" s="9"/>
      <c r="CY10" s="9"/>
      <c r="CZ10" s="9">
        <f t="shared" si="26"/>
        <v>0</v>
      </c>
      <c r="DA10" s="9"/>
      <c r="DB10" s="9"/>
      <c r="DC10" s="9">
        <f t="shared" si="27"/>
        <v>0</v>
      </c>
      <c r="DD10" s="9"/>
      <c r="DE10" s="9"/>
      <c r="DF10" s="10">
        <f t="shared" si="28"/>
        <v>5414</v>
      </c>
      <c r="DG10" s="10">
        <f t="shared" si="28"/>
        <v>5414</v>
      </c>
      <c r="DH10" s="10">
        <f t="shared" si="28"/>
        <v>0</v>
      </c>
    </row>
    <row r="11" spans="1:112" ht="15.75" x14ac:dyDescent="0.2">
      <c r="A11" s="8" t="s">
        <v>78</v>
      </c>
      <c r="B11" s="9">
        <f t="shared" si="0"/>
        <v>0</v>
      </c>
      <c r="C11" s="9"/>
      <c r="D11" s="9"/>
      <c r="E11" s="9">
        <f t="shared" si="1"/>
        <v>14540</v>
      </c>
      <c r="F11" s="9">
        <v>10640</v>
      </c>
      <c r="G11" s="9">
        <v>3900</v>
      </c>
      <c r="H11" s="9">
        <f t="shared" si="2"/>
        <v>0</v>
      </c>
      <c r="I11" s="9"/>
      <c r="J11" s="9"/>
      <c r="K11" s="9">
        <f t="shared" si="3"/>
        <v>0</v>
      </c>
      <c r="L11" s="9"/>
      <c r="M11" s="9"/>
      <c r="N11" s="9">
        <f t="shared" si="4"/>
        <v>0</v>
      </c>
      <c r="O11" s="9"/>
      <c r="P11" s="9"/>
      <c r="Q11" s="9">
        <f t="shared" si="5"/>
        <v>0</v>
      </c>
      <c r="R11" s="9"/>
      <c r="S11" s="9"/>
      <c r="T11" s="9">
        <f t="shared" si="6"/>
        <v>0</v>
      </c>
      <c r="U11" s="9">
        <f t="shared" si="7"/>
        <v>0</v>
      </c>
      <c r="V11" s="9">
        <f t="shared" si="8"/>
        <v>0</v>
      </c>
      <c r="W11" s="9">
        <f t="shared" si="9"/>
        <v>0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>
        <f t="shared" si="10"/>
        <v>0</v>
      </c>
      <c r="AK11" s="9"/>
      <c r="AL11" s="9"/>
      <c r="AM11" s="9"/>
      <c r="AN11" s="9"/>
      <c r="AO11" s="9"/>
      <c r="AP11" s="9"/>
      <c r="AQ11" s="9"/>
      <c r="AR11" s="9"/>
      <c r="AS11" s="9">
        <f t="shared" si="29"/>
        <v>0</v>
      </c>
      <c r="AT11" s="9">
        <f t="shared" si="30"/>
        <v>0</v>
      </c>
      <c r="AU11" s="9"/>
      <c r="AV11" s="9"/>
      <c r="AW11" s="9">
        <f t="shared" si="11"/>
        <v>0</v>
      </c>
      <c r="AX11" s="9"/>
      <c r="AY11" s="9"/>
      <c r="AZ11" s="9">
        <f t="shared" si="12"/>
        <v>0</v>
      </c>
      <c r="BA11" s="9"/>
      <c r="BB11" s="9"/>
      <c r="BC11" s="9"/>
      <c r="BD11" s="9">
        <f t="shared" si="13"/>
        <v>0</v>
      </c>
      <c r="BE11" s="9"/>
      <c r="BF11" s="9"/>
      <c r="BG11" s="9">
        <f t="shared" si="14"/>
        <v>0</v>
      </c>
      <c r="BH11" s="9"/>
      <c r="BI11" s="9"/>
      <c r="BJ11" s="9">
        <f t="shared" si="15"/>
        <v>0</v>
      </c>
      <c r="BK11" s="9"/>
      <c r="BL11" s="9"/>
      <c r="BM11" s="9">
        <f t="shared" si="16"/>
        <v>0</v>
      </c>
      <c r="BN11" s="9"/>
      <c r="BO11" s="9"/>
      <c r="BP11" s="9"/>
      <c r="BQ11" s="9"/>
      <c r="BR11" s="9"/>
      <c r="BS11" s="9">
        <f t="shared" si="17"/>
        <v>0</v>
      </c>
      <c r="BT11" s="9"/>
      <c r="BU11" s="9"/>
      <c r="BV11" s="9">
        <f t="shared" si="18"/>
        <v>0</v>
      </c>
      <c r="BW11" s="9"/>
      <c r="BX11" s="9"/>
      <c r="BY11" s="9">
        <f t="shared" si="19"/>
        <v>0</v>
      </c>
      <c r="BZ11" s="9"/>
      <c r="CA11" s="9"/>
      <c r="CB11" s="9">
        <f t="shared" si="20"/>
        <v>0</v>
      </c>
      <c r="CC11" s="9"/>
      <c r="CD11" s="9"/>
      <c r="CE11" s="9">
        <f t="shared" si="21"/>
        <v>0</v>
      </c>
      <c r="CF11" s="9"/>
      <c r="CG11" s="9"/>
      <c r="CH11" s="9">
        <f t="shared" si="22"/>
        <v>0</v>
      </c>
      <c r="CI11" s="9"/>
      <c r="CJ11" s="9"/>
      <c r="CK11" s="9">
        <f t="shared" si="23"/>
        <v>0</v>
      </c>
      <c r="CL11" s="9"/>
      <c r="CM11" s="9"/>
      <c r="CN11" s="9">
        <f t="shared" si="24"/>
        <v>0</v>
      </c>
      <c r="CO11" s="9"/>
      <c r="CP11" s="9"/>
      <c r="CQ11" s="9">
        <f t="shared" si="25"/>
        <v>0</v>
      </c>
      <c r="CR11" s="9"/>
      <c r="CS11" s="9"/>
      <c r="CT11" s="9">
        <f t="shared" si="31"/>
        <v>0</v>
      </c>
      <c r="CU11" s="9">
        <f t="shared" si="31"/>
        <v>0</v>
      </c>
      <c r="CV11" s="9">
        <f t="shared" si="31"/>
        <v>0</v>
      </c>
      <c r="CW11" s="9">
        <f t="shared" si="32"/>
        <v>0</v>
      </c>
      <c r="CX11" s="9"/>
      <c r="CY11" s="9"/>
      <c r="CZ11" s="9">
        <f t="shared" si="26"/>
        <v>0</v>
      </c>
      <c r="DA11" s="9"/>
      <c r="DB11" s="9"/>
      <c r="DC11" s="9">
        <f t="shared" si="27"/>
        <v>0</v>
      </c>
      <c r="DD11" s="9"/>
      <c r="DE11" s="9"/>
      <c r="DF11" s="10">
        <f t="shared" si="28"/>
        <v>14540</v>
      </c>
      <c r="DG11" s="10">
        <f t="shared" si="28"/>
        <v>10640</v>
      </c>
      <c r="DH11" s="10">
        <f t="shared" si="28"/>
        <v>3900</v>
      </c>
    </row>
    <row r="12" spans="1:112" ht="15.75" x14ac:dyDescent="0.2">
      <c r="A12" s="8" t="s">
        <v>79</v>
      </c>
      <c r="B12" s="9">
        <f t="shared" si="0"/>
        <v>23692</v>
      </c>
      <c r="C12" s="9">
        <v>22435</v>
      </c>
      <c r="D12" s="9">
        <v>1257</v>
      </c>
      <c r="E12" s="9">
        <f t="shared" si="1"/>
        <v>0</v>
      </c>
      <c r="F12" s="9"/>
      <c r="G12" s="9"/>
      <c r="H12" s="9">
        <f t="shared" si="2"/>
        <v>0</v>
      </c>
      <c r="I12" s="9"/>
      <c r="J12" s="9"/>
      <c r="K12" s="9">
        <f t="shared" si="3"/>
        <v>0</v>
      </c>
      <c r="L12" s="9"/>
      <c r="M12" s="9"/>
      <c r="N12" s="9">
        <f t="shared" si="4"/>
        <v>0</v>
      </c>
      <c r="O12" s="9"/>
      <c r="P12" s="9"/>
      <c r="Q12" s="9">
        <f t="shared" si="5"/>
        <v>0</v>
      </c>
      <c r="R12" s="9"/>
      <c r="S12" s="9"/>
      <c r="T12" s="9">
        <f t="shared" si="6"/>
        <v>0</v>
      </c>
      <c r="U12" s="9">
        <f t="shared" si="7"/>
        <v>0</v>
      </c>
      <c r="V12" s="9">
        <f t="shared" si="8"/>
        <v>0</v>
      </c>
      <c r="W12" s="9">
        <f t="shared" si="9"/>
        <v>0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>
        <f t="shared" si="10"/>
        <v>0</v>
      </c>
      <c r="AK12" s="9"/>
      <c r="AL12" s="9"/>
      <c r="AM12" s="9"/>
      <c r="AN12" s="9"/>
      <c r="AO12" s="9"/>
      <c r="AP12" s="9"/>
      <c r="AQ12" s="9"/>
      <c r="AR12" s="9"/>
      <c r="AS12" s="9">
        <f t="shared" si="29"/>
        <v>0</v>
      </c>
      <c r="AT12" s="9">
        <f t="shared" si="30"/>
        <v>0</v>
      </c>
      <c r="AU12" s="9"/>
      <c r="AV12" s="9"/>
      <c r="AW12" s="9">
        <f t="shared" si="11"/>
        <v>0</v>
      </c>
      <c r="AX12" s="9"/>
      <c r="AY12" s="9"/>
      <c r="AZ12" s="9">
        <f t="shared" si="12"/>
        <v>0</v>
      </c>
      <c r="BA12" s="9"/>
      <c r="BB12" s="9"/>
      <c r="BC12" s="9"/>
      <c r="BD12" s="9">
        <f t="shared" si="13"/>
        <v>0</v>
      </c>
      <c r="BE12" s="9"/>
      <c r="BF12" s="9"/>
      <c r="BG12" s="9">
        <f t="shared" si="14"/>
        <v>0</v>
      </c>
      <c r="BH12" s="9"/>
      <c r="BI12" s="9"/>
      <c r="BJ12" s="9">
        <f t="shared" si="15"/>
        <v>0</v>
      </c>
      <c r="BK12" s="9"/>
      <c r="BL12" s="9"/>
      <c r="BM12" s="9">
        <f t="shared" si="16"/>
        <v>0</v>
      </c>
      <c r="BN12" s="9"/>
      <c r="BO12" s="9"/>
      <c r="BP12" s="9"/>
      <c r="BQ12" s="9"/>
      <c r="BR12" s="9"/>
      <c r="BS12" s="9">
        <f t="shared" si="17"/>
        <v>0</v>
      </c>
      <c r="BT12" s="9"/>
      <c r="BU12" s="9"/>
      <c r="BV12" s="9">
        <f t="shared" si="18"/>
        <v>0</v>
      </c>
      <c r="BW12" s="9"/>
      <c r="BX12" s="9"/>
      <c r="BY12" s="9">
        <f t="shared" si="19"/>
        <v>0</v>
      </c>
      <c r="BZ12" s="9"/>
      <c r="CA12" s="9"/>
      <c r="CB12" s="9">
        <f t="shared" si="20"/>
        <v>0</v>
      </c>
      <c r="CC12" s="9"/>
      <c r="CD12" s="9"/>
      <c r="CE12" s="9">
        <f t="shared" si="21"/>
        <v>0</v>
      </c>
      <c r="CF12" s="9"/>
      <c r="CG12" s="9"/>
      <c r="CH12" s="9">
        <f t="shared" si="22"/>
        <v>0</v>
      </c>
      <c r="CI12" s="9"/>
      <c r="CJ12" s="9"/>
      <c r="CK12" s="9">
        <f t="shared" si="23"/>
        <v>0</v>
      </c>
      <c r="CL12" s="9"/>
      <c r="CM12" s="9"/>
      <c r="CN12" s="9">
        <f t="shared" si="24"/>
        <v>0</v>
      </c>
      <c r="CO12" s="9"/>
      <c r="CP12" s="9"/>
      <c r="CQ12" s="9">
        <f t="shared" si="25"/>
        <v>0</v>
      </c>
      <c r="CR12" s="9"/>
      <c r="CS12" s="9"/>
      <c r="CT12" s="9">
        <f t="shared" si="31"/>
        <v>0</v>
      </c>
      <c r="CU12" s="9">
        <f t="shared" si="31"/>
        <v>0</v>
      </c>
      <c r="CV12" s="9">
        <f t="shared" si="31"/>
        <v>0</v>
      </c>
      <c r="CW12" s="9">
        <f t="shared" si="32"/>
        <v>0</v>
      </c>
      <c r="CX12" s="9"/>
      <c r="CY12" s="9"/>
      <c r="CZ12" s="9">
        <f t="shared" si="26"/>
        <v>0</v>
      </c>
      <c r="DA12" s="9"/>
      <c r="DB12" s="9"/>
      <c r="DC12" s="9">
        <f t="shared" si="27"/>
        <v>0</v>
      </c>
      <c r="DD12" s="9"/>
      <c r="DE12" s="9"/>
      <c r="DF12" s="10">
        <f t="shared" si="28"/>
        <v>23692</v>
      </c>
      <c r="DG12" s="10">
        <f t="shared" si="28"/>
        <v>22435</v>
      </c>
      <c r="DH12" s="10">
        <f t="shared" si="28"/>
        <v>1257</v>
      </c>
    </row>
    <row r="13" spans="1:112" ht="15.75" x14ac:dyDescent="0.2">
      <c r="A13" s="8" t="s">
        <v>80</v>
      </c>
      <c r="B13" s="9">
        <f t="shared" si="0"/>
        <v>0</v>
      </c>
      <c r="C13" s="9"/>
      <c r="D13" s="9"/>
      <c r="E13" s="9">
        <f t="shared" si="1"/>
        <v>0</v>
      </c>
      <c r="F13" s="9"/>
      <c r="G13" s="9"/>
      <c r="H13" s="9">
        <f t="shared" si="2"/>
        <v>11963</v>
      </c>
      <c r="I13" s="9">
        <v>8177</v>
      </c>
      <c r="J13" s="9">
        <v>3786</v>
      </c>
      <c r="K13" s="9">
        <f t="shared" si="3"/>
        <v>23117</v>
      </c>
      <c r="L13" s="9">
        <v>15668</v>
      </c>
      <c r="M13" s="9">
        <v>7449</v>
      </c>
      <c r="N13" s="9">
        <f t="shared" si="4"/>
        <v>26905</v>
      </c>
      <c r="O13" s="9">
        <v>19481</v>
      </c>
      <c r="P13" s="9">
        <v>7424</v>
      </c>
      <c r="Q13" s="9">
        <f t="shared" si="5"/>
        <v>6686</v>
      </c>
      <c r="R13" s="9">
        <v>530</v>
      </c>
      <c r="S13" s="9">
        <v>6156</v>
      </c>
      <c r="T13" s="9">
        <f t="shared" si="6"/>
        <v>5829</v>
      </c>
      <c r="U13" s="9">
        <f t="shared" si="7"/>
        <v>3181</v>
      </c>
      <c r="V13" s="9">
        <f t="shared" si="8"/>
        <v>2648</v>
      </c>
      <c r="W13" s="9">
        <f t="shared" si="9"/>
        <v>3181</v>
      </c>
      <c r="X13" s="9">
        <v>3181</v>
      </c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>
        <f t="shared" si="10"/>
        <v>2648</v>
      </c>
      <c r="AK13" s="9">
        <v>2648</v>
      </c>
      <c r="AL13" s="9"/>
      <c r="AM13" s="9"/>
      <c r="AN13" s="9"/>
      <c r="AO13" s="9"/>
      <c r="AP13" s="9"/>
      <c r="AQ13" s="9"/>
      <c r="AR13" s="9"/>
      <c r="AS13" s="9">
        <f t="shared" si="29"/>
        <v>0</v>
      </c>
      <c r="AT13" s="9">
        <f t="shared" si="30"/>
        <v>0</v>
      </c>
      <c r="AU13" s="9"/>
      <c r="AV13" s="9"/>
      <c r="AW13" s="9">
        <f t="shared" si="11"/>
        <v>0</v>
      </c>
      <c r="AX13" s="9"/>
      <c r="AY13" s="9"/>
      <c r="AZ13" s="9">
        <f t="shared" si="12"/>
        <v>0</v>
      </c>
      <c r="BA13" s="9"/>
      <c r="BB13" s="9"/>
      <c r="BC13" s="9"/>
      <c r="BD13" s="9">
        <f t="shared" si="13"/>
        <v>0</v>
      </c>
      <c r="BE13" s="9"/>
      <c r="BF13" s="9"/>
      <c r="BG13" s="9">
        <f t="shared" si="14"/>
        <v>0</v>
      </c>
      <c r="BH13" s="9"/>
      <c r="BI13" s="9"/>
      <c r="BJ13" s="9">
        <f t="shared" si="15"/>
        <v>0</v>
      </c>
      <c r="BK13" s="9"/>
      <c r="BL13" s="9"/>
      <c r="BM13" s="9">
        <f t="shared" si="16"/>
        <v>0</v>
      </c>
      <c r="BN13" s="9"/>
      <c r="BO13" s="9"/>
      <c r="BP13" s="9"/>
      <c r="BQ13" s="9"/>
      <c r="BR13" s="9"/>
      <c r="BS13" s="9">
        <f t="shared" si="17"/>
        <v>0</v>
      </c>
      <c r="BT13" s="9"/>
      <c r="BU13" s="9"/>
      <c r="BV13" s="9">
        <f t="shared" si="18"/>
        <v>0</v>
      </c>
      <c r="BW13" s="9"/>
      <c r="BX13" s="9"/>
      <c r="BY13" s="9">
        <f t="shared" si="19"/>
        <v>0</v>
      </c>
      <c r="BZ13" s="9"/>
      <c r="CA13" s="9"/>
      <c r="CB13" s="9">
        <f t="shared" si="20"/>
        <v>0</v>
      </c>
      <c r="CC13" s="9"/>
      <c r="CD13" s="9"/>
      <c r="CE13" s="9">
        <f t="shared" si="21"/>
        <v>0</v>
      </c>
      <c r="CF13" s="9"/>
      <c r="CG13" s="9"/>
      <c r="CH13" s="9">
        <f t="shared" si="22"/>
        <v>0</v>
      </c>
      <c r="CI13" s="9"/>
      <c r="CJ13" s="9"/>
      <c r="CK13" s="9">
        <f t="shared" si="23"/>
        <v>0</v>
      </c>
      <c r="CL13" s="9"/>
      <c r="CM13" s="9"/>
      <c r="CN13" s="9">
        <f t="shared" si="24"/>
        <v>0</v>
      </c>
      <c r="CO13" s="9"/>
      <c r="CP13" s="9"/>
      <c r="CQ13" s="9">
        <f t="shared" si="25"/>
        <v>0</v>
      </c>
      <c r="CR13" s="9"/>
      <c r="CS13" s="9"/>
      <c r="CT13" s="9">
        <f t="shared" si="31"/>
        <v>0</v>
      </c>
      <c r="CU13" s="9">
        <f t="shared" si="31"/>
        <v>0</v>
      </c>
      <c r="CV13" s="9">
        <f t="shared" si="31"/>
        <v>0</v>
      </c>
      <c r="CW13" s="9">
        <f t="shared" si="32"/>
        <v>0</v>
      </c>
      <c r="CX13" s="9"/>
      <c r="CY13" s="9"/>
      <c r="CZ13" s="9">
        <f t="shared" si="26"/>
        <v>0</v>
      </c>
      <c r="DA13" s="9"/>
      <c r="DB13" s="9"/>
      <c r="DC13" s="9">
        <f t="shared" si="27"/>
        <v>0</v>
      </c>
      <c r="DD13" s="9"/>
      <c r="DE13" s="9"/>
      <c r="DF13" s="10">
        <f t="shared" si="28"/>
        <v>74500</v>
      </c>
      <c r="DG13" s="10">
        <f t="shared" si="28"/>
        <v>47037</v>
      </c>
      <c r="DH13" s="10">
        <f t="shared" si="28"/>
        <v>27463</v>
      </c>
    </row>
    <row r="14" spans="1:112" ht="15.75" x14ac:dyDescent="0.2">
      <c r="A14" s="8" t="s">
        <v>81</v>
      </c>
      <c r="B14" s="9">
        <f t="shared" si="0"/>
        <v>0</v>
      </c>
      <c r="C14" s="9"/>
      <c r="D14" s="9"/>
      <c r="E14" s="9">
        <f t="shared" si="1"/>
        <v>9558</v>
      </c>
      <c r="F14" s="9">
        <v>6003</v>
      </c>
      <c r="G14" s="9">
        <v>3555</v>
      </c>
      <c r="H14" s="9">
        <f t="shared" si="2"/>
        <v>9848</v>
      </c>
      <c r="I14" s="9">
        <v>7479</v>
      </c>
      <c r="J14" s="9">
        <v>2369</v>
      </c>
      <c r="K14" s="9">
        <f t="shared" si="3"/>
        <v>18692</v>
      </c>
      <c r="L14" s="9">
        <v>12591</v>
      </c>
      <c r="M14" s="9">
        <v>6101</v>
      </c>
      <c r="N14" s="9">
        <f t="shared" si="4"/>
        <v>4522</v>
      </c>
      <c r="O14" s="9">
        <v>0</v>
      </c>
      <c r="P14" s="9">
        <v>4522</v>
      </c>
      <c r="Q14" s="9">
        <f t="shared" si="5"/>
        <v>1000</v>
      </c>
      <c r="R14" s="9">
        <v>1000</v>
      </c>
      <c r="S14" s="9"/>
      <c r="T14" s="9">
        <f t="shared" si="6"/>
        <v>0</v>
      </c>
      <c r="U14" s="9">
        <f t="shared" si="7"/>
        <v>0</v>
      </c>
      <c r="V14" s="9">
        <f t="shared" si="8"/>
        <v>0</v>
      </c>
      <c r="W14" s="9">
        <f t="shared" si="9"/>
        <v>0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>
        <f t="shared" si="10"/>
        <v>0</v>
      </c>
      <c r="AK14" s="9"/>
      <c r="AL14" s="9"/>
      <c r="AM14" s="9"/>
      <c r="AN14" s="9"/>
      <c r="AO14" s="9"/>
      <c r="AP14" s="9"/>
      <c r="AQ14" s="9"/>
      <c r="AR14" s="9"/>
      <c r="AS14" s="9">
        <f t="shared" si="29"/>
        <v>0</v>
      </c>
      <c r="AT14" s="9">
        <f t="shared" si="30"/>
        <v>0</v>
      </c>
      <c r="AU14" s="9"/>
      <c r="AV14" s="9"/>
      <c r="AW14" s="9">
        <f t="shared" si="11"/>
        <v>0</v>
      </c>
      <c r="AX14" s="9"/>
      <c r="AY14" s="9"/>
      <c r="AZ14" s="9">
        <f t="shared" si="12"/>
        <v>0</v>
      </c>
      <c r="BA14" s="9"/>
      <c r="BB14" s="9"/>
      <c r="BC14" s="9"/>
      <c r="BD14" s="9">
        <f t="shared" si="13"/>
        <v>0</v>
      </c>
      <c r="BE14" s="9"/>
      <c r="BF14" s="9"/>
      <c r="BG14" s="9">
        <f t="shared" si="14"/>
        <v>0</v>
      </c>
      <c r="BH14" s="9"/>
      <c r="BI14" s="9"/>
      <c r="BJ14" s="9">
        <f t="shared" si="15"/>
        <v>0</v>
      </c>
      <c r="BK14" s="9"/>
      <c r="BL14" s="9"/>
      <c r="BM14" s="9">
        <f t="shared" si="16"/>
        <v>0</v>
      </c>
      <c r="BN14" s="9"/>
      <c r="BO14" s="9"/>
      <c r="BP14" s="9"/>
      <c r="BQ14" s="9"/>
      <c r="BR14" s="9"/>
      <c r="BS14" s="9">
        <f t="shared" si="17"/>
        <v>0</v>
      </c>
      <c r="BT14" s="9"/>
      <c r="BU14" s="9"/>
      <c r="BV14" s="9">
        <f t="shared" si="18"/>
        <v>0</v>
      </c>
      <c r="BW14" s="9"/>
      <c r="BX14" s="9"/>
      <c r="BY14" s="9">
        <f t="shared" si="19"/>
        <v>0</v>
      </c>
      <c r="BZ14" s="9"/>
      <c r="CA14" s="9"/>
      <c r="CB14" s="9">
        <f t="shared" si="20"/>
        <v>0</v>
      </c>
      <c r="CC14" s="9"/>
      <c r="CD14" s="9"/>
      <c r="CE14" s="9">
        <f t="shared" si="21"/>
        <v>0</v>
      </c>
      <c r="CF14" s="9"/>
      <c r="CG14" s="9"/>
      <c r="CH14" s="9">
        <f t="shared" si="22"/>
        <v>0</v>
      </c>
      <c r="CI14" s="9"/>
      <c r="CJ14" s="9"/>
      <c r="CK14" s="9">
        <f t="shared" si="23"/>
        <v>0</v>
      </c>
      <c r="CL14" s="9"/>
      <c r="CM14" s="9"/>
      <c r="CN14" s="9">
        <f t="shared" si="24"/>
        <v>0</v>
      </c>
      <c r="CO14" s="9"/>
      <c r="CP14" s="9"/>
      <c r="CQ14" s="9">
        <f t="shared" si="25"/>
        <v>0</v>
      </c>
      <c r="CR14" s="9"/>
      <c r="CS14" s="9"/>
      <c r="CT14" s="9">
        <f t="shared" si="31"/>
        <v>0</v>
      </c>
      <c r="CU14" s="9">
        <f t="shared" si="31"/>
        <v>0</v>
      </c>
      <c r="CV14" s="9">
        <f t="shared" si="31"/>
        <v>0</v>
      </c>
      <c r="CW14" s="9">
        <f t="shared" si="32"/>
        <v>0</v>
      </c>
      <c r="CX14" s="9"/>
      <c r="CY14" s="9"/>
      <c r="CZ14" s="9">
        <f t="shared" si="26"/>
        <v>0</v>
      </c>
      <c r="DA14" s="9"/>
      <c r="DB14" s="9"/>
      <c r="DC14" s="9">
        <f t="shared" si="27"/>
        <v>0</v>
      </c>
      <c r="DD14" s="9"/>
      <c r="DE14" s="9"/>
      <c r="DF14" s="10">
        <f t="shared" si="28"/>
        <v>43620</v>
      </c>
      <c r="DG14" s="10">
        <f t="shared" si="28"/>
        <v>27073</v>
      </c>
      <c r="DH14" s="10">
        <f t="shared" si="28"/>
        <v>16547</v>
      </c>
    </row>
    <row r="15" spans="1:112" ht="15.75" x14ac:dyDescent="0.2">
      <c r="A15" s="8" t="s">
        <v>82</v>
      </c>
      <c r="B15" s="9">
        <f t="shared" si="0"/>
        <v>11481</v>
      </c>
      <c r="C15" s="13">
        <v>11231</v>
      </c>
      <c r="D15" s="13">
        <v>250</v>
      </c>
      <c r="E15" s="9">
        <f t="shared" si="1"/>
        <v>0</v>
      </c>
      <c r="F15" s="9"/>
      <c r="G15" s="9"/>
      <c r="H15" s="9">
        <f t="shared" si="2"/>
        <v>0</v>
      </c>
      <c r="I15" s="9"/>
      <c r="J15" s="9"/>
      <c r="K15" s="9">
        <f t="shared" si="3"/>
        <v>0</v>
      </c>
      <c r="L15" s="9"/>
      <c r="M15" s="9"/>
      <c r="N15" s="9">
        <f t="shared" si="4"/>
        <v>0</v>
      </c>
      <c r="O15" s="9"/>
      <c r="P15" s="9"/>
      <c r="Q15" s="9">
        <f t="shared" si="5"/>
        <v>0</v>
      </c>
      <c r="R15" s="9"/>
      <c r="S15" s="9"/>
      <c r="T15" s="9">
        <f t="shared" si="6"/>
        <v>0</v>
      </c>
      <c r="U15" s="9">
        <f t="shared" si="7"/>
        <v>0</v>
      </c>
      <c r="V15" s="9">
        <f t="shared" si="8"/>
        <v>0</v>
      </c>
      <c r="W15" s="9">
        <f t="shared" si="9"/>
        <v>0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>
        <f t="shared" si="10"/>
        <v>0</v>
      </c>
      <c r="AK15" s="9"/>
      <c r="AL15" s="9"/>
      <c r="AM15" s="9"/>
      <c r="AN15" s="9"/>
      <c r="AO15" s="9"/>
      <c r="AP15" s="9"/>
      <c r="AQ15" s="9"/>
      <c r="AR15" s="9"/>
      <c r="AS15" s="9">
        <f t="shared" si="29"/>
        <v>0</v>
      </c>
      <c r="AT15" s="9">
        <f t="shared" si="30"/>
        <v>0</v>
      </c>
      <c r="AU15" s="9"/>
      <c r="AV15" s="9"/>
      <c r="AW15" s="9">
        <f t="shared" si="11"/>
        <v>0</v>
      </c>
      <c r="AX15" s="9"/>
      <c r="AY15" s="9"/>
      <c r="AZ15" s="9">
        <f t="shared" si="12"/>
        <v>0</v>
      </c>
      <c r="BA15" s="9"/>
      <c r="BB15" s="9"/>
      <c r="BC15" s="9"/>
      <c r="BD15" s="9">
        <f t="shared" si="13"/>
        <v>0</v>
      </c>
      <c r="BE15" s="9"/>
      <c r="BF15" s="9"/>
      <c r="BG15" s="9">
        <f t="shared" si="14"/>
        <v>0</v>
      </c>
      <c r="BH15" s="9"/>
      <c r="BI15" s="9"/>
      <c r="BJ15" s="9">
        <f t="shared" si="15"/>
        <v>0</v>
      </c>
      <c r="BK15" s="9"/>
      <c r="BL15" s="9"/>
      <c r="BM15" s="9">
        <f t="shared" si="16"/>
        <v>0</v>
      </c>
      <c r="BN15" s="9"/>
      <c r="BO15" s="9"/>
      <c r="BP15" s="9"/>
      <c r="BQ15" s="9"/>
      <c r="BR15" s="9"/>
      <c r="BS15" s="9">
        <f t="shared" si="17"/>
        <v>0</v>
      </c>
      <c r="BT15" s="9"/>
      <c r="BU15" s="9"/>
      <c r="BV15" s="9">
        <f t="shared" si="18"/>
        <v>0</v>
      </c>
      <c r="BW15" s="9"/>
      <c r="BX15" s="9"/>
      <c r="BY15" s="9">
        <f t="shared" si="19"/>
        <v>0</v>
      </c>
      <c r="BZ15" s="9"/>
      <c r="CA15" s="9"/>
      <c r="CB15" s="9">
        <f t="shared" si="20"/>
        <v>0</v>
      </c>
      <c r="CC15" s="9"/>
      <c r="CD15" s="9"/>
      <c r="CE15" s="9">
        <f t="shared" si="21"/>
        <v>0</v>
      </c>
      <c r="CF15" s="9"/>
      <c r="CG15" s="9"/>
      <c r="CH15" s="9">
        <f t="shared" si="22"/>
        <v>0</v>
      </c>
      <c r="CI15" s="9"/>
      <c r="CJ15" s="9"/>
      <c r="CK15" s="9">
        <f t="shared" si="23"/>
        <v>0</v>
      </c>
      <c r="CL15" s="9"/>
      <c r="CM15" s="9"/>
      <c r="CN15" s="9">
        <f t="shared" si="24"/>
        <v>0</v>
      </c>
      <c r="CO15" s="9"/>
      <c r="CP15" s="9"/>
      <c r="CQ15" s="9">
        <f t="shared" si="25"/>
        <v>0</v>
      </c>
      <c r="CR15" s="9"/>
      <c r="CS15" s="9"/>
      <c r="CT15" s="9">
        <f t="shared" si="31"/>
        <v>0</v>
      </c>
      <c r="CU15" s="9">
        <f t="shared" si="31"/>
        <v>0</v>
      </c>
      <c r="CV15" s="9">
        <f t="shared" si="31"/>
        <v>0</v>
      </c>
      <c r="CW15" s="9">
        <f t="shared" si="32"/>
        <v>0</v>
      </c>
      <c r="CX15" s="9"/>
      <c r="CY15" s="9"/>
      <c r="CZ15" s="9">
        <f t="shared" si="26"/>
        <v>0</v>
      </c>
      <c r="DA15" s="9"/>
      <c r="DB15" s="9"/>
      <c r="DC15" s="9">
        <f t="shared" si="27"/>
        <v>0</v>
      </c>
      <c r="DD15" s="9"/>
      <c r="DE15" s="9"/>
      <c r="DF15" s="10">
        <f t="shared" si="28"/>
        <v>11481</v>
      </c>
      <c r="DG15" s="10">
        <f t="shared" si="28"/>
        <v>11231</v>
      </c>
      <c r="DH15" s="10">
        <f t="shared" si="28"/>
        <v>250</v>
      </c>
    </row>
    <row r="16" spans="1:112" ht="15.75" x14ac:dyDescent="0.2">
      <c r="A16" s="8" t="s">
        <v>83</v>
      </c>
      <c r="B16" s="9">
        <f t="shared" si="0"/>
        <v>0</v>
      </c>
      <c r="C16" s="9"/>
      <c r="D16" s="9"/>
      <c r="E16" s="9">
        <f t="shared" si="1"/>
        <v>0</v>
      </c>
      <c r="F16" s="9"/>
      <c r="G16" s="9"/>
      <c r="H16" s="9">
        <f t="shared" si="2"/>
        <v>0</v>
      </c>
      <c r="I16" s="9"/>
      <c r="J16" s="9"/>
      <c r="K16" s="9">
        <f t="shared" si="3"/>
        <v>0</v>
      </c>
      <c r="L16" s="9"/>
      <c r="M16" s="9"/>
      <c r="N16" s="9">
        <f t="shared" si="4"/>
        <v>0</v>
      </c>
      <c r="O16" s="9"/>
      <c r="P16" s="9"/>
      <c r="Q16" s="9">
        <f t="shared" si="5"/>
        <v>0</v>
      </c>
      <c r="R16" s="9"/>
      <c r="S16" s="9"/>
      <c r="T16" s="9">
        <f t="shared" si="6"/>
        <v>5642</v>
      </c>
      <c r="U16" s="9">
        <f t="shared" si="7"/>
        <v>5642</v>
      </c>
      <c r="V16" s="9">
        <f t="shared" si="8"/>
        <v>0</v>
      </c>
      <c r="W16" s="9">
        <f t="shared" si="9"/>
        <v>5642</v>
      </c>
      <c r="X16" s="9">
        <v>0</v>
      </c>
      <c r="Y16" s="9">
        <v>5642</v>
      </c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>
        <f t="shared" si="10"/>
        <v>0</v>
      </c>
      <c r="AK16" s="9"/>
      <c r="AL16" s="9"/>
      <c r="AM16" s="9"/>
      <c r="AN16" s="9"/>
      <c r="AO16" s="9"/>
      <c r="AP16" s="9"/>
      <c r="AQ16" s="9"/>
      <c r="AR16" s="9"/>
      <c r="AS16" s="9">
        <f t="shared" si="29"/>
        <v>0</v>
      </c>
      <c r="AT16" s="9">
        <f t="shared" si="30"/>
        <v>0</v>
      </c>
      <c r="AU16" s="9"/>
      <c r="AV16" s="9"/>
      <c r="AW16" s="9">
        <f t="shared" si="11"/>
        <v>0</v>
      </c>
      <c r="AX16" s="9"/>
      <c r="AY16" s="9"/>
      <c r="AZ16" s="9">
        <f t="shared" si="12"/>
        <v>0</v>
      </c>
      <c r="BA16" s="9"/>
      <c r="BB16" s="9"/>
      <c r="BC16" s="9"/>
      <c r="BD16" s="9">
        <f t="shared" si="13"/>
        <v>0</v>
      </c>
      <c r="BE16" s="9"/>
      <c r="BF16" s="9"/>
      <c r="BG16" s="9">
        <f t="shared" si="14"/>
        <v>0</v>
      </c>
      <c r="BH16" s="9"/>
      <c r="BI16" s="9"/>
      <c r="BJ16" s="9">
        <f t="shared" si="15"/>
        <v>0</v>
      </c>
      <c r="BK16" s="9"/>
      <c r="BL16" s="9"/>
      <c r="BM16" s="9">
        <f t="shared" si="16"/>
        <v>0</v>
      </c>
      <c r="BN16" s="9"/>
      <c r="BO16" s="9"/>
      <c r="BP16" s="9"/>
      <c r="BQ16" s="9"/>
      <c r="BR16" s="9"/>
      <c r="BS16" s="9">
        <f t="shared" si="17"/>
        <v>0</v>
      </c>
      <c r="BT16" s="9"/>
      <c r="BU16" s="9"/>
      <c r="BV16" s="9">
        <f t="shared" si="18"/>
        <v>0</v>
      </c>
      <c r="BW16" s="9"/>
      <c r="BX16" s="9"/>
      <c r="BY16" s="9">
        <f t="shared" si="19"/>
        <v>0</v>
      </c>
      <c r="BZ16" s="9"/>
      <c r="CA16" s="9"/>
      <c r="CB16" s="9">
        <f t="shared" si="20"/>
        <v>0</v>
      </c>
      <c r="CC16" s="9"/>
      <c r="CD16" s="9"/>
      <c r="CE16" s="9">
        <f t="shared" si="21"/>
        <v>0</v>
      </c>
      <c r="CF16" s="9"/>
      <c r="CG16" s="9"/>
      <c r="CH16" s="9">
        <f t="shared" si="22"/>
        <v>0</v>
      </c>
      <c r="CI16" s="9"/>
      <c r="CJ16" s="9"/>
      <c r="CK16" s="9">
        <f t="shared" si="23"/>
        <v>0</v>
      </c>
      <c r="CL16" s="9"/>
      <c r="CM16" s="9"/>
      <c r="CN16" s="9">
        <f t="shared" si="24"/>
        <v>0</v>
      </c>
      <c r="CO16" s="9"/>
      <c r="CP16" s="9"/>
      <c r="CQ16" s="9">
        <f t="shared" si="25"/>
        <v>0</v>
      </c>
      <c r="CR16" s="9"/>
      <c r="CS16" s="9"/>
      <c r="CT16" s="9">
        <f t="shared" si="31"/>
        <v>0</v>
      </c>
      <c r="CU16" s="9">
        <f t="shared" si="31"/>
        <v>0</v>
      </c>
      <c r="CV16" s="9">
        <f t="shared" si="31"/>
        <v>0</v>
      </c>
      <c r="CW16" s="9">
        <f t="shared" si="32"/>
        <v>0</v>
      </c>
      <c r="CX16" s="9"/>
      <c r="CY16" s="9"/>
      <c r="CZ16" s="9">
        <f t="shared" si="26"/>
        <v>0</v>
      </c>
      <c r="DA16" s="9"/>
      <c r="DB16" s="9"/>
      <c r="DC16" s="9">
        <f t="shared" si="27"/>
        <v>0</v>
      </c>
      <c r="DD16" s="9"/>
      <c r="DE16" s="9"/>
      <c r="DF16" s="10">
        <f t="shared" si="28"/>
        <v>5642</v>
      </c>
      <c r="DG16" s="10">
        <f t="shared" si="28"/>
        <v>5642</v>
      </c>
      <c r="DH16" s="10">
        <f t="shared" si="28"/>
        <v>0</v>
      </c>
    </row>
    <row r="17" spans="1:112" ht="15.75" x14ac:dyDescent="0.2">
      <c r="A17" s="8" t="s">
        <v>84</v>
      </c>
      <c r="B17" s="9">
        <f t="shared" si="0"/>
        <v>0</v>
      </c>
      <c r="C17" s="9">
        <v>0</v>
      </c>
      <c r="D17" s="9">
        <v>0</v>
      </c>
      <c r="E17" s="9">
        <f t="shared" si="1"/>
        <v>3800</v>
      </c>
      <c r="F17" s="9">
        <v>2350</v>
      </c>
      <c r="G17" s="9">
        <v>1450</v>
      </c>
      <c r="H17" s="9">
        <f t="shared" si="2"/>
        <v>5500</v>
      </c>
      <c r="I17" s="9">
        <v>3800</v>
      </c>
      <c r="J17" s="9">
        <v>1700</v>
      </c>
      <c r="K17" s="9">
        <f t="shared" si="3"/>
        <v>19000</v>
      </c>
      <c r="L17" s="9">
        <v>19000</v>
      </c>
      <c r="M17" s="9">
        <v>0</v>
      </c>
      <c r="N17" s="9">
        <f t="shared" si="4"/>
        <v>0</v>
      </c>
      <c r="O17" s="9">
        <v>0</v>
      </c>
      <c r="P17" s="9">
        <v>0</v>
      </c>
      <c r="Q17" s="9">
        <f t="shared" si="5"/>
        <v>6266</v>
      </c>
      <c r="R17" s="9">
        <v>0</v>
      </c>
      <c r="S17" s="9">
        <v>6266</v>
      </c>
      <c r="T17" s="9">
        <f t="shared" si="6"/>
        <v>0</v>
      </c>
      <c r="U17" s="9">
        <f t="shared" si="7"/>
        <v>0</v>
      </c>
      <c r="V17" s="9">
        <f t="shared" si="8"/>
        <v>0</v>
      </c>
      <c r="W17" s="9">
        <f t="shared" si="9"/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f t="shared" si="10"/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f t="shared" si="29"/>
        <v>0</v>
      </c>
      <c r="AT17" s="9">
        <f t="shared" si="30"/>
        <v>0</v>
      </c>
      <c r="AU17" s="9">
        <v>0</v>
      </c>
      <c r="AV17" s="9">
        <v>0</v>
      </c>
      <c r="AW17" s="9">
        <f t="shared" si="11"/>
        <v>0</v>
      </c>
      <c r="AX17" s="9">
        <v>0</v>
      </c>
      <c r="AY17" s="9">
        <v>0</v>
      </c>
      <c r="AZ17" s="9">
        <f t="shared" si="12"/>
        <v>0</v>
      </c>
      <c r="BA17" s="9">
        <v>0</v>
      </c>
      <c r="BB17" s="9">
        <v>0</v>
      </c>
      <c r="BC17" s="9">
        <v>0</v>
      </c>
      <c r="BD17" s="9">
        <f t="shared" si="13"/>
        <v>0</v>
      </c>
      <c r="BE17" s="9">
        <v>0</v>
      </c>
      <c r="BF17" s="9">
        <v>0</v>
      </c>
      <c r="BG17" s="9">
        <f t="shared" si="14"/>
        <v>0</v>
      </c>
      <c r="BH17" s="9">
        <v>0</v>
      </c>
      <c r="BI17" s="9">
        <v>0</v>
      </c>
      <c r="BJ17" s="9">
        <f t="shared" si="15"/>
        <v>0</v>
      </c>
      <c r="BK17" s="9">
        <v>0</v>
      </c>
      <c r="BL17" s="9">
        <v>0</v>
      </c>
      <c r="BM17" s="9">
        <f t="shared" si="16"/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f t="shared" si="17"/>
        <v>0</v>
      </c>
      <c r="BT17" s="9">
        <v>0</v>
      </c>
      <c r="BU17" s="9">
        <v>0</v>
      </c>
      <c r="BV17" s="9">
        <f t="shared" si="18"/>
        <v>0</v>
      </c>
      <c r="BW17" s="9">
        <v>0</v>
      </c>
      <c r="BX17" s="9">
        <v>0</v>
      </c>
      <c r="BY17" s="9">
        <f t="shared" si="19"/>
        <v>0</v>
      </c>
      <c r="BZ17" s="9">
        <v>0</v>
      </c>
      <c r="CA17" s="9">
        <v>0</v>
      </c>
      <c r="CB17" s="9">
        <f t="shared" si="20"/>
        <v>0</v>
      </c>
      <c r="CC17" s="9">
        <v>0</v>
      </c>
      <c r="CD17" s="9">
        <v>0</v>
      </c>
      <c r="CE17" s="9">
        <f t="shared" si="21"/>
        <v>0</v>
      </c>
      <c r="CF17" s="9">
        <v>0</v>
      </c>
      <c r="CG17" s="9">
        <v>0</v>
      </c>
      <c r="CH17" s="9">
        <f t="shared" si="22"/>
        <v>0</v>
      </c>
      <c r="CI17" s="9">
        <v>0</v>
      </c>
      <c r="CJ17" s="9">
        <v>0</v>
      </c>
      <c r="CK17" s="9">
        <f t="shared" si="23"/>
        <v>0</v>
      </c>
      <c r="CL17" s="9">
        <v>0</v>
      </c>
      <c r="CM17" s="9">
        <v>0</v>
      </c>
      <c r="CN17" s="9">
        <f t="shared" si="24"/>
        <v>0</v>
      </c>
      <c r="CO17" s="9">
        <v>0</v>
      </c>
      <c r="CP17" s="9">
        <v>0</v>
      </c>
      <c r="CQ17" s="9">
        <f t="shared" si="25"/>
        <v>0</v>
      </c>
      <c r="CR17" s="9">
        <v>0</v>
      </c>
      <c r="CS17" s="9">
        <v>0</v>
      </c>
      <c r="CT17" s="9">
        <f t="shared" si="31"/>
        <v>0</v>
      </c>
      <c r="CU17" s="9">
        <f t="shared" si="31"/>
        <v>0</v>
      </c>
      <c r="CV17" s="9">
        <f t="shared" si="31"/>
        <v>0</v>
      </c>
      <c r="CW17" s="9">
        <f t="shared" si="32"/>
        <v>0</v>
      </c>
      <c r="CX17" s="9">
        <v>0</v>
      </c>
      <c r="CY17" s="9">
        <v>0</v>
      </c>
      <c r="CZ17" s="9">
        <f t="shared" si="26"/>
        <v>0</v>
      </c>
      <c r="DA17" s="9">
        <v>0</v>
      </c>
      <c r="DB17" s="9">
        <v>0</v>
      </c>
      <c r="DC17" s="9">
        <f t="shared" si="27"/>
        <v>0</v>
      </c>
      <c r="DD17" s="9">
        <v>0</v>
      </c>
      <c r="DE17" s="9">
        <v>0</v>
      </c>
      <c r="DF17" s="10">
        <f t="shared" si="28"/>
        <v>34566</v>
      </c>
      <c r="DG17" s="10">
        <f t="shared" si="28"/>
        <v>25150</v>
      </c>
      <c r="DH17" s="10">
        <f t="shared" si="28"/>
        <v>9416</v>
      </c>
    </row>
    <row r="18" spans="1:112" ht="15.75" x14ac:dyDescent="0.2">
      <c r="A18" s="8" t="s">
        <v>85</v>
      </c>
      <c r="B18" s="9">
        <f t="shared" si="0"/>
        <v>22282</v>
      </c>
      <c r="C18" s="9">
        <v>18382</v>
      </c>
      <c r="D18" s="9">
        <v>3900</v>
      </c>
      <c r="E18" s="9">
        <f t="shared" si="1"/>
        <v>0</v>
      </c>
      <c r="F18" s="9"/>
      <c r="G18" s="9"/>
      <c r="H18" s="9">
        <f t="shared" si="2"/>
        <v>0</v>
      </c>
      <c r="I18" s="9"/>
      <c r="J18" s="9"/>
      <c r="K18" s="9">
        <f t="shared" si="3"/>
        <v>0</v>
      </c>
      <c r="L18" s="9"/>
      <c r="M18" s="9"/>
      <c r="N18" s="9">
        <f t="shared" si="4"/>
        <v>0</v>
      </c>
      <c r="O18" s="9"/>
      <c r="P18" s="9"/>
      <c r="Q18" s="9">
        <f t="shared" si="5"/>
        <v>0</v>
      </c>
      <c r="R18" s="9"/>
      <c r="S18" s="9"/>
      <c r="T18" s="9">
        <f t="shared" si="6"/>
        <v>0</v>
      </c>
      <c r="U18" s="9">
        <f t="shared" si="7"/>
        <v>0</v>
      </c>
      <c r="V18" s="9">
        <f t="shared" si="8"/>
        <v>0</v>
      </c>
      <c r="W18" s="9">
        <f t="shared" si="9"/>
        <v>0</v>
      </c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>
        <f t="shared" si="10"/>
        <v>0</v>
      </c>
      <c r="AK18" s="9"/>
      <c r="AL18" s="9"/>
      <c r="AM18" s="9"/>
      <c r="AN18" s="9"/>
      <c r="AO18" s="9"/>
      <c r="AP18" s="9"/>
      <c r="AQ18" s="9"/>
      <c r="AR18" s="9"/>
      <c r="AS18" s="9">
        <f t="shared" si="29"/>
        <v>0</v>
      </c>
      <c r="AT18" s="9">
        <f t="shared" si="30"/>
        <v>0</v>
      </c>
      <c r="AU18" s="9"/>
      <c r="AV18" s="9"/>
      <c r="AW18" s="9">
        <f t="shared" si="11"/>
        <v>0</v>
      </c>
      <c r="AX18" s="9"/>
      <c r="AY18" s="9"/>
      <c r="AZ18" s="9">
        <f t="shared" si="12"/>
        <v>0</v>
      </c>
      <c r="BA18" s="9"/>
      <c r="BB18" s="9"/>
      <c r="BC18" s="9"/>
      <c r="BD18" s="9">
        <f t="shared" si="13"/>
        <v>0</v>
      </c>
      <c r="BE18" s="9"/>
      <c r="BF18" s="9"/>
      <c r="BG18" s="9">
        <f t="shared" si="14"/>
        <v>0</v>
      </c>
      <c r="BH18" s="9"/>
      <c r="BI18" s="9"/>
      <c r="BJ18" s="9">
        <f t="shared" si="15"/>
        <v>0</v>
      </c>
      <c r="BK18" s="9"/>
      <c r="BL18" s="9"/>
      <c r="BM18" s="9">
        <f t="shared" si="16"/>
        <v>0</v>
      </c>
      <c r="BN18" s="9"/>
      <c r="BO18" s="9"/>
      <c r="BP18" s="9"/>
      <c r="BQ18" s="9"/>
      <c r="BR18" s="9"/>
      <c r="BS18" s="9">
        <f t="shared" si="17"/>
        <v>0</v>
      </c>
      <c r="BT18" s="9"/>
      <c r="BU18" s="9"/>
      <c r="BV18" s="9">
        <f t="shared" si="18"/>
        <v>0</v>
      </c>
      <c r="BW18" s="9"/>
      <c r="BX18" s="9"/>
      <c r="BY18" s="9">
        <f t="shared" si="19"/>
        <v>0</v>
      </c>
      <c r="BZ18" s="9"/>
      <c r="CA18" s="9"/>
      <c r="CB18" s="9">
        <f t="shared" si="20"/>
        <v>0</v>
      </c>
      <c r="CC18" s="9"/>
      <c r="CD18" s="9"/>
      <c r="CE18" s="9">
        <f t="shared" si="21"/>
        <v>0</v>
      </c>
      <c r="CF18" s="9"/>
      <c r="CG18" s="9"/>
      <c r="CH18" s="9">
        <f t="shared" si="22"/>
        <v>0</v>
      </c>
      <c r="CI18" s="9"/>
      <c r="CJ18" s="9"/>
      <c r="CK18" s="9">
        <f t="shared" si="23"/>
        <v>0</v>
      </c>
      <c r="CL18" s="9"/>
      <c r="CM18" s="9"/>
      <c r="CN18" s="9">
        <f t="shared" si="24"/>
        <v>0</v>
      </c>
      <c r="CO18" s="9"/>
      <c r="CP18" s="9"/>
      <c r="CQ18" s="9">
        <f t="shared" si="25"/>
        <v>0</v>
      </c>
      <c r="CR18" s="9"/>
      <c r="CS18" s="9"/>
      <c r="CT18" s="9">
        <f t="shared" si="31"/>
        <v>0</v>
      </c>
      <c r="CU18" s="9">
        <f t="shared" si="31"/>
        <v>0</v>
      </c>
      <c r="CV18" s="9">
        <f t="shared" si="31"/>
        <v>0</v>
      </c>
      <c r="CW18" s="9">
        <f t="shared" si="32"/>
        <v>0</v>
      </c>
      <c r="CX18" s="9"/>
      <c r="CY18" s="9"/>
      <c r="CZ18" s="9">
        <f t="shared" si="26"/>
        <v>0</v>
      </c>
      <c r="DA18" s="9"/>
      <c r="DB18" s="9"/>
      <c r="DC18" s="9">
        <f t="shared" si="27"/>
        <v>0</v>
      </c>
      <c r="DD18" s="9"/>
      <c r="DE18" s="9"/>
      <c r="DF18" s="10">
        <f t="shared" si="28"/>
        <v>22282</v>
      </c>
      <c r="DG18" s="10">
        <f t="shared" si="28"/>
        <v>18382</v>
      </c>
      <c r="DH18" s="10">
        <f t="shared" si="28"/>
        <v>3900</v>
      </c>
    </row>
    <row r="19" spans="1:112" ht="15.75" x14ac:dyDescent="0.2">
      <c r="A19" s="8" t="s">
        <v>86</v>
      </c>
      <c r="B19" s="9">
        <f t="shared" si="0"/>
        <v>1540</v>
      </c>
      <c r="C19" s="9">
        <v>1400</v>
      </c>
      <c r="D19" s="9">
        <v>140</v>
      </c>
      <c r="E19" s="9">
        <f t="shared" si="1"/>
        <v>0</v>
      </c>
      <c r="F19" s="9">
        <v>0</v>
      </c>
      <c r="G19" s="9">
        <v>0</v>
      </c>
      <c r="H19" s="9">
        <f t="shared" si="2"/>
        <v>0</v>
      </c>
      <c r="I19" s="9">
        <v>0</v>
      </c>
      <c r="J19" s="9">
        <v>0</v>
      </c>
      <c r="K19" s="9">
        <f t="shared" si="3"/>
        <v>0</v>
      </c>
      <c r="L19" s="9">
        <v>0</v>
      </c>
      <c r="M19" s="9">
        <v>0</v>
      </c>
      <c r="N19" s="9">
        <f t="shared" si="4"/>
        <v>0</v>
      </c>
      <c r="O19" s="9">
        <v>0</v>
      </c>
      <c r="P19" s="9">
        <v>0</v>
      </c>
      <c r="Q19" s="9">
        <f t="shared" si="5"/>
        <v>480</v>
      </c>
      <c r="R19" s="9">
        <v>280</v>
      </c>
      <c r="S19" s="9">
        <v>200</v>
      </c>
      <c r="T19" s="9">
        <f t="shared" si="6"/>
        <v>4624</v>
      </c>
      <c r="U19" s="9">
        <f t="shared" si="7"/>
        <v>4322</v>
      </c>
      <c r="V19" s="9">
        <f t="shared" si="8"/>
        <v>302</v>
      </c>
      <c r="W19" s="9">
        <f t="shared" si="9"/>
        <v>1407</v>
      </c>
      <c r="X19" s="9">
        <v>144</v>
      </c>
      <c r="Y19" s="9">
        <v>1023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240</v>
      </c>
      <c r="AH19" s="9">
        <v>0</v>
      </c>
      <c r="AI19" s="9">
        <v>0</v>
      </c>
      <c r="AJ19" s="9">
        <f t="shared" si="10"/>
        <v>302</v>
      </c>
      <c r="AK19" s="9">
        <v>0</v>
      </c>
      <c r="AL19" s="9">
        <v>302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f t="shared" si="29"/>
        <v>0</v>
      </c>
      <c r="AT19" s="9">
        <f t="shared" si="30"/>
        <v>0</v>
      </c>
      <c r="AU19" s="9">
        <v>0</v>
      </c>
      <c r="AV19" s="9">
        <v>0</v>
      </c>
      <c r="AW19" s="9">
        <f t="shared" si="11"/>
        <v>0</v>
      </c>
      <c r="AX19" s="9">
        <v>0</v>
      </c>
      <c r="AY19" s="9">
        <v>0</v>
      </c>
      <c r="AZ19" s="9">
        <f t="shared" si="12"/>
        <v>0</v>
      </c>
      <c r="BA19" s="9">
        <v>0</v>
      </c>
      <c r="BB19" s="9">
        <v>0</v>
      </c>
      <c r="BC19" s="9">
        <v>0</v>
      </c>
      <c r="BD19" s="9">
        <f t="shared" si="13"/>
        <v>0</v>
      </c>
      <c r="BE19" s="9">
        <v>0</v>
      </c>
      <c r="BF19" s="9">
        <v>0</v>
      </c>
      <c r="BG19" s="9">
        <f t="shared" si="14"/>
        <v>0</v>
      </c>
      <c r="BH19" s="9">
        <v>0</v>
      </c>
      <c r="BI19" s="9">
        <v>0</v>
      </c>
      <c r="BJ19" s="9">
        <f t="shared" si="15"/>
        <v>0</v>
      </c>
      <c r="BK19" s="9">
        <v>0</v>
      </c>
      <c r="BL19" s="9">
        <v>0</v>
      </c>
      <c r="BM19" s="9">
        <f t="shared" si="16"/>
        <v>520</v>
      </c>
      <c r="BN19" s="9">
        <v>520</v>
      </c>
      <c r="BO19" s="9">
        <v>0</v>
      </c>
      <c r="BP19" s="9">
        <v>0</v>
      </c>
      <c r="BQ19" s="9">
        <v>0</v>
      </c>
      <c r="BR19" s="9">
        <v>0</v>
      </c>
      <c r="BS19" s="9">
        <f t="shared" si="17"/>
        <v>0</v>
      </c>
      <c r="BT19" s="9">
        <v>0</v>
      </c>
      <c r="BU19" s="9">
        <v>0</v>
      </c>
      <c r="BV19" s="9">
        <f t="shared" si="18"/>
        <v>0</v>
      </c>
      <c r="BW19" s="9">
        <v>0</v>
      </c>
      <c r="BX19" s="9">
        <v>0</v>
      </c>
      <c r="BY19" s="9">
        <f t="shared" si="19"/>
        <v>0</v>
      </c>
      <c r="BZ19" s="9">
        <v>0</v>
      </c>
      <c r="CA19" s="9">
        <v>0</v>
      </c>
      <c r="CB19" s="9">
        <f t="shared" si="20"/>
        <v>0</v>
      </c>
      <c r="CC19" s="9">
        <v>0</v>
      </c>
      <c r="CD19" s="9">
        <v>0</v>
      </c>
      <c r="CE19" s="9">
        <f t="shared" si="21"/>
        <v>0</v>
      </c>
      <c r="CF19" s="9">
        <v>0</v>
      </c>
      <c r="CG19" s="9">
        <v>0</v>
      </c>
      <c r="CH19" s="9">
        <f t="shared" si="22"/>
        <v>0</v>
      </c>
      <c r="CI19" s="9">
        <v>0</v>
      </c>
      <c r="CJ19" s="9">
        <v>0</v>
      </c>
      <c r="CK19" s="9">
        <f t="shared" si="23"/>
        <v>0</v>
      </c>
      <c r="CL19" s="9">
        <v>0</v>
      </c>
      <c r="CM19" s="9">
        <v>0</v>
      </c>
      <c r="CN19" s="9">
        <f t="shared" si="24"/>
        <v>0</v>
      </c>
      <c r="CO19" s="9">
        <v>0</v>
      </c>
      <c r="CP19" s="9">
        <v>0</v>
      </c>
      <c r="CQ19" s="9">
        <f t="shared" si="25"/>
        <v>0</v>
      </c>
      <c r="CR19" s="9">
        <v>0</v>
      </c>
      <c r="CS19" s="9">
        <v>0</v>
      </c>
      <c r="CT19" s="9">
        <f t="shared" si="31"/>
        <v>2395</v>
      </c>
      <c r="CU19" s="9">
        <f t="shared" si="31"/>
        <v>2395</v>
      </c>
      <c r="CV19" s="9">
        <f t="shared" si="31"/>
        <v>0</v>
      </c>
      <c r="CW19" s="9">
        <f t="shared" si="32"/>
        <v>0</v>
      </c>
      <c r="CX19" s="9">
        <v>0</v>
      </c>
      <c r="CY19" s="9">
        <v>0</v>
      </c>
      <c r="CZ19" s="9">
        <f t="shared" si="26"/>
        <v>2395</v>
      </c>
      <c r="DA19" s="9">
        <v>2395</v>
      </c>
      <c r="DB19" s="9">
        <v>0</v>
      </c>
      <c r="DC19" s="9">
        <f t="shared" si="27"/>
        <v>0</v>
      </c>
      <c r="DD19" s="9">
        <v>0</v>
      </c>
      <c r="DE19" s="9">
        <v>0</v>
      </c>
      <c r="DF19" s="10">
        <f t="shared" si="28"/>
        <v>6644</v>
      </c>
      <c r="DG19" s="10">
        <f t="shared" si="28"/>
        <v>6002</v>
      </c>
      <c r="DH19" s="10">
        <f t="shared" si="28"/>
        <v>642</v>
      </c>
    </row>
    <row r="20" spans="1:112" ht="15.75" x14ac:dyDescent="0.2">
      <c r="A20" s="8" t="s">
        <v>87</v>
      </c>
      <c r="B20" s="9">
        <f t="shared" si="0"/>
        <v>200</v>
      </c>
      <c r="C20" s="9">
        <v>200</v>
      </c>
      <c r="D20" s="9">
        <v>0</v>
      </c>
      <c r="E20" s="9">
        <f t="shared" si="1"/>
        <v>773</v>
      </c>
      <c r="F20" s="9">
        <v>580</v>
      </c>
      <c r="G20" s="9">
        <v>193</v>
      </c>
      <c r="H20" s="9">
        <f t="shared" si="2"/>
        <v>0</v>
      </c>
      <c r="I20" s="9">
        <v>0</v>
      </c>
      <c r="J20" s="9">
        <v>0</v>
      </c>
      <c r="K20" s="9">
        <f t="shared" si="3"/>
        <v>0</v>
      </c>
      <c r="L20" s="9">
        <v>0</v>
      </c>
      <c r="M20" s="9">
        <v>0</v>
      </c>
      <c r="N20" s="9">
        <f t="shared" si="4"/>
        <v>0</v>
      </c>
      <c r="O20" s="9">
        <v>0</v>
      </c>
      <c r="P20" s="9">
        <v>0</v>
      </c>
      <c r="Q20" s="9">
        <f t="shared" si="5"/>
        <v>0</v>
      </c>
      <c r="R20" s="9">
        <v>0</v>
      </c>
      <c r="S20" s="9">
        <v>0</v>
      </c>
      <c r="T20" s="9">
        <f t="shared" si="6"/>
        <v>757</v>
      </c>
      <c r="U20" s="9">
        <f t="shared" si="7"/>
        <v>755</v>
      </c>
      <c r="V20" s="9">
        <f t="shared" si="8"/>
        <v>2</v>
      </c>
      <c r="W20" s="9">
        <f t="shared" si="9"/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f t="shared" si="10"/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f t="shared" si="29"/>
        <v>0</v>
      </c>
      <c r="AT20" s="9">
        <f t="shared" si="30"/>
        <v>0</v>
      </c>
      <c r="AU20" s="9">
        <v>0</v>
      </c>
      <c r="AV20" s="9">
        <v>0</v>
      </c>
      <c r="AW20" s="9">
        <f t="shared" si="11"/>
        <v>0</v>
      </c>
      <c r="AX20" s="9">
        <v>0</v>
      </c>
      <c r="AY20" s="9">
        <v>0</v>
      </c>
      <c r="AZ20" s="9">
        <f t="shared" si="12"/>
        <v>0</v>
      </c>
      <c r="BA20" s="9">
        <v>0</v>
      </c>
      <c r="BB20" s="9">
        <v>0</v>
      </c>
      <c r="BC20" s="9">
        <v>0</v>
      </c>
      <c r="BD20" s="9">
        <f t="shared" si="13"/>
        <v>0</v>
      </c>
      <c r="BE20" s="9">
        <v>0</v>
      </c>
      <c r="BF20" s="9">
        <v>0</v>
      </c>
      <c r="BG20" s="9">
        <f t="shared" si="14"/>
        <v>0</v>
      </c>
      <c r="BH20" s="9">
        <v>0</v>
      </c>
      <c r="BI20" s="9">
        <v>0</v>
      </c>
      <c r="BJ20" s="9">
        <f t="shared" si="15"/>
        <v>0</v>
      </c>
      <c r="BK20" s="9">
        <v>0</v>
      </c>
      <c r="BL20" s="9">
        <v>0</v>
      </c>
      <c r="BM20" s="9">
        <f t="shared" si="16"/>
        <v>495</v>
      </c>
      <c r="BN20" s="9">
        <v>495</v>
      </c>
      <c r="BO20" s="9">
        <v>0</v>
      </c>
      <c r="BP20" s="9">
        <v>0</v>
      </c>
      <c r="BQ20" s="9">
        <v>0</v>
      </c>
      <c r="BR20" s="9">
        <v>0</v>
      </c>
      <c r="BS20" s="9">
        <f t="shared" si="17"/>
        <v>0</v>
      </c>
      <c r="BT20" s="9">
        <v>0</v>
      </c>
      <c r="BU20" s="9">
        <v>0</v>
      </c>
      <c r="BV20" s="9">
        <f t="shared" si="18"/>
        <v>0</v>
      </c>
      <c r="BW20" s="9">
        <v>0</v>
      </c>
      <c r="BX20" s="9">
        <v>0</v>
      </c>
      <c r="BY20" s="9">
        <f t="shared" si="19"/>
        <v>0</v>
      </c>
      <c r="BZ20" s="9">
        <v>0</v>
      </c>
      <c r="CA20" s="9">
        <v>0</v>
      </c>
      <c r="CB20" s="9">
        <f t="shared" si="20"/>
        <v>0</v>
      </c>
      <c r="CC20" s="9">
        <v>0</v>
      </c>
      <c r="CD20" s="9">
        <v>0</v>
      </c>
      <c r="CE20" s="9">
        <f t="shared" si="21"/>
        <v>0</v>
      </c>
      <c r="CF20" s="9">
        <v>0</v>
      </c>
      <c r="CG20" s="9">
        <v>0</v>
      </c>
      <c r="CH20" s="9">
        <f t="shared" si="22"/>
        <v>0</v>
      </c>
      <c r="CI20" s="9">
        <v>0</v>
      </c>
      <c r="CJ20" s="9">
        <v>0</v>
      </c>
      <c r="CK20" s="9">
        <f t="shared" si="23"/>
        <v>0</v>
      </c>
      <c r="CL20" s="9">
        <v>0</v>
      </c>
      <c r="CM20" s="9">
        <v>0</v>
      </c>
      <c r="CN20" s="9">
        <f t="shared" si="24"/>
        <v>0</v>
      </c>
      <c r="CO20" s="9">
        <v>0</v>
      </c>
      <c r="CP20" s="9">
        <v>0</v>
      </c>
      <c r="CQ20" s="9">
        <f t="shared" si="25"/>
        <v>0</v>
      </c>
      <c r="CR20" s="9">
        <v>0</v>
      </c>
      <c r="CS20" s="9">
        <v>0</v>
      </c>
      <c r="CT20" s="9">
        <f t="shared" si="31"/>
        <v>262</v>
      </c>
      <c r="CU20" s="9">
        <f t="shared" si="31"/>
        <v>260</v>
      </c>
      <c r="CV20" s="9">
        <f t="shared" si="31"/>
        <v>2</v>
      </c>
      <c r="CW20" s="9">
        <f t="shared" si="32"/>
        <v>0</v>
      </c>
      <c r="CX20" s="9">
        <v>0</v>
      </c>
      <c r="CY20" s="9">
        <v>0</v>
      </c>
      <c r="CZ20" s="9">
        <f t="shared" si="26"/>
        <v>262</v>
      </c>
      <c r="DA20" s="9">
        <v>260</v>
      </c>
      <c r="DB20" s="9">
        <v>2</v>
      </c>
      <c r="DC20" s="9">
        <f t="shared" si="27"/>
        <v>0</v>
      </c>
      <c r="DD20" s="9">
        <v>0</v>
      </c>
      <c r="DE20" s="9"/>
      <c r="DF20" s="10">
        <f t="shared" si="28"/>
        <v>1730</v>
      </c>
      <c r="DG20" s="10">
        <f t="shared" si="28"/>
        <v>1535</v>
      </c>
      <c r="DH20" s="10">
        <f t="shared" si="28"/>
        <v>195</v>
      </c>
    </row>
    <row r="21" spans="1:112" ht="15.75" x14ac:dyDescent="0.2">
      <c r="A21" s="8" t="s">
        <v>88</v>
      </c>
      <c r="B21" s="9">
        <f t="shared" si="0"/>
        <v>928</v>
      </c>
      <c r="C21" s="9">
        <v>698</v>
      </c>
      <c r="D21" s="9">
        <v>230</v>
      </c>
      <c r="E21" s="9">
        <f t="shared" si="1"/>
        <v>0</v>
      </c>
      <c r="F21" s="9">
        <v>0</v>
      </c>
      <c r="G21" s="9">
        <v>0</v>
      </c>
      <c r="H21" s="9">
        <f t="shared" si="2"/>
        <v>0</v>
      </c>
      <c r="I21" s="9">
        <v>0</v>
      </c>
      <c r="J21" s="9">
        <v>0</v>
      </c>
      <c r="K21" s="9">
        <f t="shared" si="3"/>
        <v>188</v>
      </c>
      <c r="L21" s="9">
        <v>160</v>
      </c>
      <c r="M21" s="9">
        <v>28</v>
      </c>
      <c r="N21" s="9">
        <f t="shared" si="4"/>
        <v>0</v>
      </c>
      <c r="O21" s="9">
        <v>0</v>
      </c>
      <c r="P21" s="9">
        <v>0</v>
      </c>
      <c r="Q21" s="9">
        <f t="shared" si="5"/>
        <v>1064</v>
      </c>
      <c r="R21" s="9">
        <v>964</v>
      </c>
      <c r="S21" s="9">
        <v>100</v>
      </c>
      <c r="T21" s="9">
        <f t="shared" si="6"/>
        <v>320</v>
      </c>
      <c r="U21" s="9">
        <f t="shared" si="7"/>
        <v>240</v>
      </c>
      <c r="V21" s="9">
        <f t="shared" si="8"/>
        <v>80</v>
      </c>
      <c r="W21" s="9">
        <f t="shared" si="9"/>
        <v>240</v>
      </c>
      <c r="X21" s="9">
        <v>0</v>
      </c>
      <c r="Y21" s="9">
        <v>240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f t="shared" si="10"/>
        <v>80</v>
      </c>
      <c r="AK21" s="9">
        <v>0</v>
      </c>
      <c r="AL21" s="9">
        <v>80</v>
      </c>
      <c r="AM21" s="9"/>
      <c r="AN21" s="9"/>
      <c r="AO21" s="9"/>
      <c r="AP21" s="9"/>
      <c r="AQ21" s="9"/>
      <c r="AR21" s="9"/>
      <c r="AS21" s="9">
        <f t="shared" si="29"/>
        <v>0</v>
      </c>
      <c r="AT21" s="9">
        <f t="shared" si="30"/>
        <v>0</v>
      </c>
      <c r="AU21" s="9"/>
      <c r="AV21" s="9"/>
      <c r="AW21" s="9">
        <f t="shared" si="11"/>
        <v>0</v>
      </c>
      <c r="AX21" s="9"/>
      <c r="AY21" s="9"/>
      <c r="AZ21" s="9">
        <f t="shared" si="12"/>
        <v>0</v>
      </c>
      <c r="BA21" s="9"/>
      <c r="BB21" s="9"/>
      <c r="BC21" s="9"/>
      <c r="BD21" s="9">
        <f t="shared" si="13"/>
        <v>0</v>
      </c>
      <c r="BE21" s="9"/>
      <c r="BF21" s="9"/>
      <c r="BG21" s="9">
        <f t="shared" si="14"/>
        <v>0</v>
      </c>
      <c r="BH21" s="9"/>
      <c r="BI21" s="9"/>
      <c r="BJ21" s="9">
        <f t="shared" si="15"/>
        <v>0</v>
      </c>
      <c r="BK21" s="9"/>
      <c r="BL21" s="9"/>
      <c r="BM21" s="9">
        <f t="shared" si="16"/>
        <v>0</v>
      </c>
      <c r="BN21" s="9"/>
      <c r="BO21" s="9"/>
      <c r="BP21" s="9"/>
      <c r="BQ21" s="9"/>
      <c r="BR21" s="9"/>
      <c r="BS21" s="9">
        <f t="shared" si="17"/>
        <v>0</v>
      </c>
      <c r="BT21" s="9"/>
      <c r="BU21" s="9"/>
      <c r="BV21" s="9">
        <f t="shared" si="18"/>
        <v>0</v>
      </c>
      <c r="BW21" s="9"/>
      <c r="BX21" s="9"/>
      <c r="BY21" s="9">
        <f t="shared" si="19"/>
        <v>0</v>
      </c>
      <c r="BZ21" s="9"/>
      <c r="CA21" s="9"/>
      <c r="CB21" s="9">
        <f t="shared" si="20"/>
        <v>0</v>
      </c>
      <c r="CC21" s="9"/>
      <c r="CD21" s="9"/>
      <c r="CE21" s="9">
        <f t="shared" si="21"/>
        <v>0</v>
      </c>
      <c r="CF21" s="9"/>
      <c r="CG21" s="9"/>
      <c r="CH21" s="9">
        <f t="shared" si="22"/>
        <v>0</v>
      </c>
      <c r="CI21" s="9"/>
      <c r="CJ21" s="9"/>
      <c r="CK21" s="9">
        <f t="shared" si="23"/>
        <v>0</v>
      </c>
      <c r="CL21" s="9"/>
      <c r="CM21" s="9"/>
      <c r="CN21" s="9">
        <f t="shared" si="24"/>
        <v>0</v>
      </c>
      <c r="CO21" s="9"/>
      <c r="CP21" s="9"/>
      <c r="CQ21" s="9">
        <f t="shared" si="25"/>
        <v>0</v>
      </c>
      <c r="CR21" s="9"/>
      <c r="CS21" s="9"/>
      <c r="CT21" s="9">
        <f t="shared" si="31"/>
        <v>0</v>
      </c>
      <c r="CU21" s="9">
        <f t="shared" si="31"/>
        <v>0</v>
      </c>
      <c r="CV21" s="9">
        <f t="shared" si="31"/>
        <v>0</v>
      </c>
      <c r="CW21" s="9">
        <f t="shared" si="32"/>
        <v>0</v>
      </c>
      <c r="CX21" s="9"/>
      <c r="CY21" s="9"/>
      <c r="CZ21" s="9">
        <f t="shared" si="26"/>
        <v>0</v>
      </c>
      <c r="DA21" s="9"/>
      <c r="DB21" s="9"/>
      <c r="DC21" s="9">
        <f t="shared" si="27"/>
        <v>0</v>
      </c>
      <c r="DD21" s="9"/>
      <c r="DE21" s="9"/>
      <c r="DF21" s="10">
        <f t="shared" si="28"/>
        <v>2500</v>
      </c>
      <c r="DG21" s="10">
        <f t="shared" si="28"/>
        <v>2062</v>
      </c>
      <c r="DH21" s="10">
        <f t="shared" si="28"/>
        <v>438</v>
      </c>
    </row>
    <row r="22" spans="1:112" ht="15.75" x14ac:dyDescent="0.2">
      <c r="A22" s="8" t="s">
        <v>89</v>
      </c>
      <c r="B22" s="9">
        <f t="shared" si="0"/>
        <v>0</v>
      </c>
      <c r="C22" s="9"/>
      <c r="D22" s="9"/>
      <c r="E22" s="9">
        <f t="shared" si="1"/>
        <v>0</v>
      </c>
      <c r="F22" s="9"/>
      <c r="G22" s="9"/>
      <c r="H22" s="9">
        <f t="shared" si="2"/>
        <v>0</v>
      </c>
      <c r="I22" s="9"/>
      <c r="J22" s="9"/>
      <c r="K22" s="9">
        <f t="shared" si="3"/>
        <v>3390</v>
      </c>
      <c r="L22" s="9">
        <v>3390</v>
      </c>
      <c r="M22" s="9">
        <v>0</v>
      </c>
      <c r="N22" s="9">
        <f t="shared" si="4"/>
        <v>600</v>
      </c>
      <c r="O22" s="9">
        <v>600</v>
      </c>
      <c r="P22" s="9">
        <v>0</v>
      </c>
      <c r="Q22" s="9">
        <f t="shared" si="5"/>
        <v>1530</v>
      </c>
      <c r="R22" s="9">
        <v>1530</v>
      </c>
      <c r="S22" s="9">
        <v>0</v>
      </c>
      <c r="T22" s="9">
        <f t="shared" si="6"/>
        <v>270</v>
      </c>
      <c r="U22" s="9">
        <f t="shared" si="7"/>
        <v>270</v>
      </c>
      <c r="V22" s="9">
        <f t="shared" si="8"/>
        <v>0</v>
      </c>
      <c r="W22" s="9">
        <f t="shared" si="9"/>
        <v>270</v>
      </c>
      <c r="X22" s="9">
        <v>270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>
        <f t="shared" si="10"/>
        <v>0</v>
      </c>
      <c r="AK22" s="9"/>
      <c r="AL22" s="9"/>
      <c r="AM22" s="9"/>
      <c r="AN22" s="9"/>
      <c r="AO22" s="9"/>
      <c r="AP22" s="9"/>
      <c r="AQ22" s="9"/>
      <c r="AR22" s="9"/>
      <c r="AS22" s="9">
        <f t="shared" si="29"/>
        <v>0</v>
      </c>
      <c r="AT22" s="9">
        <f t="shared" si="30"/>
        <v>0</v>
      </c>
      <c r="AU22" s="9"/>
      <c r="AV22" s="9"/>
      <c r="AW22" s="9">
        <f t="shared" si="11"/>
        <v>0</v>
      </c>
      <c r="AX22" s="9"/>
      <c r="AY22" s="9"/>
      <c r="AZ22" s="9">
        <f t="shared" si="12"/>
        <v>0</v>
      </c>
      <c r="BA22" s="9"/>
      <c r="BB22" s="9"/>
      <c r="BC22" s="9"/>
      <c r="BD22" s="9">
        <f t="shared" si="13"/>
        <v>0</v>
      </c>
      <c r="BE22" s="9"/>
      <c r="BF22" s="9"/>
      <c r="BG22" s="9">
        <f t="shared" si="14"/>
        <v>0</v>
      </c>
      <c r="BH22" s="9"/>
      <c r="BI22" s="9"/>
      <c r="BJ22" s="9">
        <f t="shared" si="15"/>
        <v>0</v>
      </c>
      <c r="BK22" s="9"/>
      <c r="BL22" s="9"/>
      <c r="BM22" s="9">
        <f t="shared" si="16"/>
        <v>0</v>
      </c>
      <c r="BN22" s="9"/>
      <c r="BO22" s="9"/>
      <c r="BP22" s="9"/>
      <c r="BQ22" s="9"/>
      <c r="BR22" s="9"/>
      <c r="BS22" s="9">
        <f t="shared" si="17"/>
        <v>0</v>
      </c>
      <c r="BT22" s="9"/>
      <c r="BU22" s="9"/>
      <c r="BV22" s="9">
        <f t="shared" si="18"/>
        <v>0</v>
      </c>
      <c r="BW22" s="9"/>
      <c r="BX22" s="9"/>
      <c r="BY22" s="9">
        <f t="shared" si="19"/>
        <v>0</v>
      </c>
      <c r="BZ22" s="9"/>
      <c r="CA22" s="9"/>
      <c r="CB22" s="9">
        <f t="shared" si="20"/>
        <v>0</v>
      </c>
      <c r="CC22" s="9"/>
      <c r="CD22" s="9"/>
      <c r="CE22" s="9">
        <f t="shared" si="21"/>
        <v>0</v>
      </c>
      <c r="CF22" s="9"/>
      <c r="CG22" s="9"/>
      <c r="CH22" s="9">
        <f t="shared" si="22"/>
        <v>0</v>
      </c>
      <c r="CI22" s="9"/>
      <c r="CJ22" s="9"/>
      <c r="CK22" s="9">
        <f t="shared" si="23"/>
        <v>0</v>
      </c>
      <c r="CL22" s="9"/>
      <c r="CM22" s="9"/>
      <c r="CN22" s="9">
        <f t="shared" si="24"/>
        <v>0</v>
      </c>
      <c r="CO22" s="9"/>
      <c r="CP22" s="9"/>
      <c r="CQ22" s="9">
        <f t="shared" si="25"/>
        <v>0</v>
      </c>
      <c r="CR22" s="9"/>
      <c r="CS22" s="9"/>
      <c r="CT22" s="9">
        <f t="shared" si="31"/>
        <v>0</v>
      </c>
      <c r="CU22" s="9">
        <f t="shared" si="31"/>
        <v>0</v>
      </c>
      <c r="CV22" s="9">
        <f t="shared" si="31"/>
        <v>0</v>
      </c>
      <c r="CW22" s="9">
        <f t="shared" si="32"/>
        <v>0</v>
      </c>
      <c r="CX22" s="9"/>
      <c r="CY22" s="9"/>
      <c r="CZ22" s="9">
        <f t="shared" si="26"/>
        <v>0</v>
      </c>
      <c r="DA22" s="9"/>
      <c r="DB22" s="9"/>
      <c r="DC22" s="9">
        <f t="shared" si="27"/>
        <v>0</v>
      </c>
      <c r="DD22" s="9"/>
      <c r="DE22" s="9"/>
      <c r="DF22" s="10">
        <f t="shared" si="28"/>
        <v>5790</v>
      </c>
      <c r="DG22" s="10">
        <f t="shared" si="28"/>
        <v>5790</v>
      </c>
      <c r="DH22" s="10">
        <f t="shared" si="28"/>
        <v>0</v>
      </c>
    </row>
    <row r="23" spans="1:112" ht="15.75" x14ac:dyDescent="0.2">
      <c r="A23" s="8" t="s">
        <v>90</v>
      </c>
      <c r="B23" s="9">
        <f t="shared" si="0"/>
        <v>1050</v>
      </c>
      <c r="C23" s="9">
        <v>1000</v>
      </c>
      <c r="D23" s="9">
        <v>50</v>
      </c>
      <c r="E23" s="9">
        <f t="shared" si="1"/>
        <v>2300</v>
      </c>
      <c r="F23" s="9">
        <v>1500</v>
      </c>
      <c r="G23" s="9">
        <v>800</v>
      </c>
      <c r="H23" s="9">
        <f t="shared" si="2"/>
        <v>0</v>
      </c>
      <c r="I23" s="9">
        <v>0</v>
      </c>
      <c r="J23" s="9">
        <v>0</v>
      </c>
      <c r="K23" s="9">
        <f t="shared" si="3"/>
        <v>0</v>
      </c>
      <c r="L23" s="9">
        <v>0</v>
      </c>
      <c r="M23" s="9">
        <v>0</v>
      </c>
      <c r="N23" s="9">
        <f t="shared" si="4"/>
        <v>0</v>
      </c>
      <c r="O23" s="9">
        <v>0</v>
      </c>
      <c r="P23" s="9">
        <v>0</v>
      </c>
      <c r="Q23" s="9">
        <f t="shared" si="5"/>
        <v>9400</v>
      </c>
      <c r="R23" s="9">
        <v>7950</v>
      </c>
      <c r="S23" s="9">
        <v>1450</v>
      </c>
      <c r="T23" s="9">
        <f t="shared" si="6"/>
        <v>4350</v>
      </c>
      <c r="U23" s="9">
        <f t="shared" si="7"/>
        <v>4150</v>
      </c>
      <c r="V23" s="9">
        <f t="shared" si="8"/>
        <v>200</v>
      </c>
      <c r="W23" s="9">
        <f t="shared" si="9"/>
        <v>1500</v>
      </c>
      <c r="X23" s="9"/>
      <c r="Y23" s="9">
        <v>1500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f t="shared" si="10"/>
        <v>100</v>
      </c>
      <c r="AK23" s="9"/>
      <c r="AL23" s="9">
        <v>100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f t="shared" si="29"/>
        <v>0</v>
      </c>
      <c r="AT23" s="9">
        <f t="shared" si="30"/>
        <v>0</v>
      </c>
      <c r="AU23" s="9">
        <v>0</v>
      </c>
      <c r="AV23" s="9">
        <v>0</v>
      </c>
      <c r="AW23" s="9">
        <f t="shared" si="11"/>
        <v>0</v>
      </c>
      <c r="AX23" s="9">
        <v>0</v>
      </c>
      <c r="AY23" s="9">
        <v>0</v>
      </c>
      <c r="AZ23" s="9">
        <f t="shared" si="12"/>
        <v>0</v>
      </c>
      <c r="BA23" s="9">
        <v>0</v>
      </c>
      <c r="BB23" s="9">
        <v>0</v>
      </c>
      <c r="BC23" s="9">
        <v>0</v>
      </c>
      <c r="BD23" s="9">
        <f t="shared" si="13"/>
        <v>0</v>
      </c>
      <c r="BE23" s="9">
        <v>0</v>
      </c>
      <c r="BF23" s="9">
        <v>0</v>
      </c>
      <c r="BG23" s="9">
        <f t="shared" si="14"/>
        <v>50</v>
      </c>
      <c r="BH23" s="9">
        <v>50</v>
      </c>
      <c r="BI23" s="9">
        <v>0</v>
      </c>
      <c r="BJ23" s="9">
        <f t="shared" si="15"/>
        <v>0</v>
      </c>
      <c r="BK23" s="9">
        <v>0</v>
      </c>
      <c r="BL23" s="9">
        <v>0</v>
      </c>
      <c r="BM23" s="9">
        <f t="shared" si="16"/>
        <v>850</v>
      </c>
      <c r="BN23" s="9">
        <v>850</v>
      </c>
      <c r="BO23" s="9">
        <v>0</v>
      </c>
      <c r="BP23" s="9">
        <v>0</v>
      </c>
      <c r="BQ23" s="9">
        <v>0</v>
      </c>
      <c r="BR23" s="9">
        <v>0</v>
      </c>
      <c r="BS23" s="9">
        <f t="shared" si="17"/>
        <v>0</v>
      </c>
      <c r="BT23" s="9">
        <v>0</v>
      </c>
      <c r="BU23" s="9">
        <v>0</v>
      </c>
      <c r="BV23" s="9">
        <f t="shared" si="18"/>
        <v>0</v>
      </c>
      <c r="BW23" s="9">
        <v>0</v>
      </c>
      <c r="BX23" s="9">
        <v>0</v>
      </c>
      <c r="BY23" s="9">
        <f t="shared" si="19"/>
        <v>0</v>
      </c>
      <c r="BZ23" s="9">
        <v>0</v>
      </c>
      <c r="CA23" s="9">
        <v>0</v>
      </c>
      <c r="CB23" s="9">
        <f t="shared" si="20"/>
        <v>0</v>
      </c>
      <c r="CC23" s="9">
        <v>0</v>
      </c>
      <c r="CD23" s="9">
        <v>0</v>
      </c>
      <c r="CE23" s="9">
        <f t="shared" si="21"/>
        <v>150</v>
      </c>
      <c r="CF23" s="9">
        <v>150</v>
      </c>
      <c r="CG23" s="9">
        <v>0</v>
      </c>
      <c r="CH23" s="9">
        <f t="shared" si="22"/>
        <v>750</v>
      </c>
      <c r="CI23" s="9">
        <v>700</v>
      </c>
      <c r="CJ23" s="9">
        <v>50</v>
      </c>
      <c r="CK23" s="9">
        <f t="shared" si="23"/>
        <v>0</v>
      </c>
      <c r="CL23" s="9">
        <v>0</v>
      </c>
      <c r="CM23" s="9">
        <v>0</v>
      </c>
      <c r="CN23" s="9">
        <f t="shared" si="24"/>
        <v>950</v>
      </c>
      <c r="CO23" s="9">
        <v>900</v>
      </c>
      <c r="CP23" s="9">
        <v>50</v>
      </c>
      <c r="CQ23" s="9">
        <f t="shared" si="25"/>
        <v>0</v>
      </c>
      <c r="CR23" s="9"/>
      <c r="CS23" s="9"/>
      <c r="CT23" s="9">
        <f t="shared" si="31"/>
        <v>0</v>
      </c>
      <c r="CU23" s="9">
        <f t="shared" si="31"/>
        <v>0</v>
      </c>
      <c r="CV23" s="9">
        <f t="shared" si="31"/>
        <v>0</v>
      </c>
      <c r="CW23" s="9">
        <f t="shared" si="32"/>
        <v>0</v>
      </c>
      <c r="CX23" s="9"/>
      <c r="CY23" s="9"/>
      <c r="CZ23" s="9">
        <f t="shared" si="26"/>
        <v>0</v>
      </c>
      <c r="DA23" s="9"/>
      <c r="DB23" s="9"/>
      <c r="DC23" s="9">
        <f t="shared" si="27"/>
        <v>0</v>
      </c>
      <c r="DD23" s="9"/>
      <c r="DE23" s="9"/>
      <c r="DF23" s="10">
        <f t="shared" ref="DF23:DH83" si="33">B23+E23+H23+K23+N23+Q23+T23</f>
        <v>17100</v>
      </c>
      <c r="DG23" s="10">
        <f t="shared" si="33"/>
        <v>14600</v>
      </c>
      <c r="DH23" s="10">
        <f t="shared" si="33"/>
        <v>2500</v>
      </c>
    </row>
    <row r="24" spans="1:112" ht="15.75" x14ac:dyDescent="0.2">
      <c r="A24" s="8" t="s">
        <v>91</v>
      </c>
      <c r="B24" s="9">
        <f t="shared" si="0"/>
        <v>899</v>
      </c>
      <c r="C24" s="9">
        <v>699</v>
      </c>
      <c r="D24" s="9">
        <v>200</v>
      </c>
      <c r="E24" s="9">
        <f t="shared" si="1"/>
        <v>0</v>
      </c>
      <c r="F24" s="9">
        <v>0</v>
      </c>
      <c r="G24" s="9">
        <v>0</v>
      </c>
      <c r="H24" s="9">
        <f t="shared" si="2"/>
        <v>0</v>
      </c>
      <c r="I24" s="9">
        <v>0</v>
      </c>
      <c r="J24" s="9">
        <v>0</v>
      </c>
      <c r="K24" s="9">
        <f t="shared" si="3"/>
        <v>0</v>
      </c>
      <c r="L24" s="9">
        <v>0</v>
      </c>
      <c r="M24" s="9">
        <v>0</v>
      </c>
      <c r="N24" s="9">
        <f t="shared" si="4"/>
        <v>0</v>
      </c>
      <c r="O24" s="9">
        <v>0</v>
      </c>
      <c r="P24" s="9">
        <v>0</v>
      </c>
      <c r="Q24" s="9">
        <f t="shared" si="5"/>
        <v>704</v>
      </c>
      <c r="R24" s="9">
        <v>640</v>
      </c>
      <c r="S24" s="9">
        <v>64</v>
      </c>
      <c r="T24" s="9">
        <f t="shared" si="6"/>
        <v>5841</v>
      </c>
      <c r="U24" s="9">
        <f t="shared" si="7"/>
        <v>4393</v>
      </c>
      <c r="V24" s="9">
        <f t="shared" si="8"/>
        <v>1448</v>
      </c>
      <c r="W24" s="9">
        <f t="shared" si="9"/>
        <v>2191</v>
      </c>
      <c r="X24" s="9">
        <v>0</v>
      </c>
      <c r="Y24" s="9">
        <v>1500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691</v>
      </c>
      <c r="AH24" s="9">
        <v>0</v>
      </c>
      <c r="AI24" s="9">
        <v>0</v>
      </c>
      <c r="AJ24" s="9">
        <f t="shared" si="10"/>
        <v>1448</v>
      </c>
      <c r="AK24" s="9">
        <v>0</v>
      </c>
      <c r="AL24" s="9">
        <v>1448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f t="shared" si="29"/>
        <v>0</v>
      </c>
      <c r="AT24" s="9">
        <f t="shared" si="30"/>
        <v>0</v>
      </c>
      <c r="AU24" s="9">
        <v>0</v>
      </c>
      <c r="AV24" s="9">
        <v>0</v>
      </c>
      <c r="AW24" s="9">
        <f t="shared" si="11"/>
        <v>0</v>
      </c>
      <c r="AX24" s="9">
        <v>0</v>
      </c>
      <c r="AY24" s="9">
        <v>0</v>
      </c>
      <c r="AZ24" s="9">
        <f t="shared" si="12"/>
        <v>0</v>
      </c>
      <c r="BA24" s="9">
        <v>0</v>
      </c>
      <c r="BB24" s="9">
        <v>0</v>
      </c>
      <c r="BC24" s="9">
        <v>0</v>
      </c>
      <c r="BD24" s="9">
        <f t="shared" si="13"/>
        <v>0</v>
      </c>
      <c r="BE24" s="9">
        <v>0</v>
      </c>
      <c r="BF24" s="9">
        <v>0</v>
      </c>
      <c r="BG24" s="9">
        <f t="shared" si="14"/>
        <v>131</v>
      </c>
      <c r="BH24" s="9">
        <v>131</v>
      </c>
      <c r="BI24" s="9">
        <v>0</v>
      </c>
      <c r="BJ24" s="9">
        <f t="shared" si="15"/>
        <v>0</v>
      </c>
      <c r="BK24" s="9">
        <v>0</v>
      </c>
      <c r="BL24" s="9">
        <v>0</v>
      </c>
      <c r="BM24" s="9">
        <f t="shared" si="16"/>
        <v>947</v>
      </c>
      <c r="BN24" s="9">
        <v>947</v>
      </c>
      <c r="BO24" s="9">
        <v>0</v>
      </c>
      <c r="BP24" s="9">
        <v>0</v>
      </c>
      <c r="BQ24" s="9">
        <v>0</v>
      </c>
      <c r="BR24" s="9">
        <v>0</v>
      </c>
      <c r="BS24" s="9">
        <f t="shared" si="17"/>
        <v>0</v>
      </c>
      <c r="BT24" s="9">
        <v>0</v>
      </c>
      <c r="BU24" s="9">
        <v>0</v>
      </c>
      <c r="BV24" s="9">
        <f t="shared" si="18"/>
        <v>0</v>
      </c>
      <c r="BW24" s="9">
        <v>0</v>
      </c>
      <c r="BX24" s="9">
        <v>0</v>
      </c>
      <c r="BY24" s="9">
        <f t="shared" si="19"/>
        <v>0</v>
      </c>
      <c r="BZ24" s="9">
        <v>0</v>
      </c>
      <c r="CA24" s="9">
        <v>0</v>
      </c>
      <c r="CB24" s="9">
        <f t="shared" si="20"/>
        <v>0</v>
      </c>
      <c r="CC24" s="9">
        <v>0</v>
      </c>
      <c r="CD24" s="9">
        <v>0</v>
      </c>
      <c r="CE24" s="9">
        <f t="shared" si="21"/>
        <v>492</v>
      </c>
      <c r="CF24" s="9">
        <v>492</v>
      </c>
      <c r="CG24" s="9">
        <v>0</v>
      </c>
      <c r="CH24" s="9">
        <f t="shared" si="22"/>
        <v>0</v>
      </c>
      <c r="CI24" s="9">
        <v>0</v>
      </c>
      <c r="CJ24" s="9">
        <v>0</v>
      </c>
      <c r="CK24" s="9">
        <f t="shared" si="23"/>
        <v>0</v>
      </c>
      <c r="CL24" s="9">
        <v>0</v>
      </c>
      <c r="CM24" s="9">
        <v>0</v>
      </c>
      <c r="CN24" s="9">
        <f t="shared" si="24"/>
        <v>132</v>
      </c>
      <c r="CO24" s="9">
        <v>132</v>
      </c>
      <c r="CP24" s="9">
        <v>0</v>
      </c>
      <c r="CQ24" s="9">
        <f t="shared" si="25"/>
        <v>0</v>
      </c>
      <c r="CR24" s="9">
        <v>0</v>
      </c>
      <c r="CS24" s="9">
        <v>0</v>
      </c>
      <c r="CT24" s="9">
        <f t="shared" si="31"/>
        <v>500</v>
      </c>
      <c r="CU24" s="9">
        <f t="shared" si="31"/>
        <v>500</v>
      </c>
      <c r="CV24" s="9">
        <f t="shared" si="31"/>
        <v>0</v>
      </c>
      <c r="CW24" s="9">
        <f t="shared" si="32"/>
        <v>0</v>
      </c>
      <c r="CX24" s="9">
        <v>0</v>
      </c>
      <c r="CY24" s="9">
        <v>0</v>
      </c>
      <c r="CZ24" s="9">
        <f t="shared" si="26"/>
        <v>0</v>
      </c>
      <c r="DA24" s="9">
        <v>0</v>
      </c>
      <c r="DB24" s="9">
        <v>0</v>
      </c>
      <c r="DC24" s="9">
        <f t="shared" si="27"/>
        <v>500</v>
      </c>
      <c r="DD24" s="9">
        <v>500</v>
      </c>
      <c r="DE24" s="9"/>
      <c r="DF24" s="10">
        <f t="shared" si="33"/>
        <v>7444</v>
      </c>
      <c r="DG24" s="10">
        <f t="shared" si="33"/>
        <v>5732</v>
      </c>
      <c r="DH24" s="10">
        <f t="shared" si="33"/>
        <v>1712</v>
      </c>
    </row>
    <row r="25" spans="1:112" ht="15.75" x14ac:dyDescent="0.2">
      <c r="A25" s="8" t="s">
        <v>92</v>
      </c>
      <c r="B25" s="9">
        <f t="shared" si="0"/>
        <v>395</v>
      </c>
      <c r="C25" s="9">
        <v>369</v>
      </c>
      <c r="D25" s="9">
        <v>26</v>
      </c>
      <c r="E25" s="9">
        <f t="shared" si="1"/>
        <v>724</v>
      </c>
      <c r="F25" s="9">
        <v>658</v>
      </c>
      <c r="G25" s="9">
        <v>66</v>
      </c>
      <c r="H25" s="9">
        <f t="shared" si="2"/>
        <v>0</v>
      </c>
      <c r="I25" s="9">
        <v>0</v>
      </c>
      <c r="J25" s="9">
        <v>0</v>
      </c>
      <c r="K25" s="9">
        <f t="shared" si="3"/>
        <v>4216</v>
      </c>
      <c r="L25" s="9">
        <v>4216</v>
      </c>
      <c r="M25" s="9">
        <v>0</v>
      </c>
      <c r="N25" s="9">
        <f t="shared" si="4"/>
        <v>5212</v>
      </c>
      <c r="O25" s="9">
        <v>5212</v>
      </c>
      <c r="P25" s="9">
        <v>0</v>
      </c>
      <c r="Q25" s="9">
        <f t="shared" si="5"/>
        <v>1764</v>
      </c>
      <c r="R25" s="9">
        <v>422</v>
      </c>
      <c r="S25" s="9">
        <v>1342</v>
      </c>
      <c r="T25" s="9">
        <f t="shared" si="6"/>
        <v>2006</v>
      </c>
      <c r="U25" s="9">
        <f t="shared" si="7"/>
        <v>850</v>
      </c>
      <c r="V25" s="9">
        <f t="shared" si="8"/>
        <v>1156</v>
      </c>
      <c r="W25" s="9">
        <f t="shared" si="9"/>
        <v>850</v>
      </c>
      <c r="X25" s="9">
        <v>0</v>
      </c>
      <c r="Y25" s="9">
        <v>850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f t="shared" si="10"/>
        <v>1156</v>
      </c>
      <c r="AK25" s="9">
        <v>0</v>
      </c>
      <c r="AL25" s="9">
        <v>1156</v>
      </c>
      <c r="AM25" s="9"/>
      <c r="AN25" s="9"/>
      <c r="AO25" s="9"/>
      <c r="AP25" s="9"/>
      <c r="AQ25" s="9"/>
      <c r="AR25" s="9"/>
      <c r="AS25" s="9">
        <f t="shared" si="29"/>
        <v>0</v>
      </c>
      <c r="AT25" s="9">
        <f t="shared" si="30"/>
        <v>0</v>
      </c>
      <c r="AU25" s="9"/>
      <c r="AV25" s="9"/>
      <c r="AW25" s="9">
        <f t="shared" si="11"/>
        <v>0</v>
      </c>
      <c r="AX25" s="9"/>
      <c r="AY25" s="9"/>
      <c r="AZ25" s="9">
        <f t="shared" si="12"/>
        <v>0</v>
      </c>
      <c r="BA25" s="9"/>
      <c r="BB25" s="9"/>
      <c r="BC25" s="9"/>
      <c r="BD25" s="9">
        <f t="shared" si="13"/>
        <v>0</v>
      </c>
      <c r="BE25" s="9"/>
      <c r="BF25" s="9"/>
      <c r="BG25" s="9">
        <f t="shared" si="14"/>
        <v>0</v>
      </c>
      <c r="BH25" s="9"/>
      <c r="BI25" s="9"/>
      <c r="BJ25" s="9">
        <f t="shared" si="15"/>
        <v>0</v>
      </c>
      <c r="BK25" s="9"/>
      <c r="BL25" s="9"/>
      <c r="BM25" s="9">
        <f t="shared" si="16"/>
        <v>0</v>
      </c>
      <c r="BN25" s="9"/>
      <c r="BO25" s="9"/>
      <c r="BP25" s="9"/>
      <c r="BQ25" s="9"/>
      <c r="BR25" s="9"/>
      <c r="BS25" s="9">
        <f t="shared" si="17"/>
        <v>0</v>
      </c>
      <c r="BT25" s="9"/>
      <c r="BU25" s="9"/>
      <c r="BV25" s="9">
        <f t="shared" si="18"/>
        <v>0</v>
      </c>
      <c r="BW25" s="9"/>
      <c r="BX25" s="9"/>
      <c r="BY25" s="9">
        <f t="shared" si="19"/>
        <v>0</v>
      </c>
      <c r="BZ25" s="9"/>
      <c r="CA25" s="9"/>
      <c r="CB25" s="9">
        <f t="shared" si="20"/>
        <v>0</v>
      </c>
      <c r="CC25" s="9"/>
      <c r="CD25" s="9"/>
      <c r="CE25" s="9">
        <f t="shared" si="21"/>
        <v>0</v>
      </c>
      <c r="CF25" s="9"/>
      <c r="CG25" s="9"/>
      <c r="CH25" s="9">
        <f t="shared" si="22"/>
        <v>0</v>
      </c>
      <c r="CI25" s="9"/>
      <c r="CJ25" s="9"/>
      <c r="CK25" s="9">
        <f t="shared" si="23"/>
        <v>0</v>
      </c>
      <c r="CL25" s="9"/>
      <c r="CM25" s="9"/>
      <c r="CN25" s="9">
        <f t="shared" si="24"/>
        <v>0</v>
      </c>
      <c r="CO25" s="9"/>
      <c r="CP25" s="9"/>
      <c r="CQ25" s="9">
        <f t="shared" si="25"/>
        <v>0</v>
      </c>
      <c r="CR25" s="9"/>
      <c r="CS25" s="9"/>
      <c r="CT25" s="9">
        <f t="shared" si="31"/>
        <v>0</v>
      </c>
      <c r="CU25" s="9">
        <f t="shared" si="31"/>
        <v>0</v>
      </c>
      <c r="CV25" s="9">
        <f t="shared" si="31"/>
        <v>0</v>
      </c>
      <c r="CW25" s="9">
        <f t="shared" si="32"/>
        <v>0</v>
      </c>
      <c r="CX25" s="9"/>
      <c r="CY25" s="9"/>
      <c r="CZ25" s="9">
        <f t="shared" si="26"/>
        <v>0</v>
      </c>
      <c r="DA25" s="9"/>
      <c r="DB25" s="9"/>
      <c r="DC25" s="9">
        <f t="shared" si="27"/>
        <v>0</v>
      </c>
      <c r="DD25" s="9"/>
      <c r="DE25" s="9"/>
      <c r="DF25" s="10">
        <f t="shared" si="33"/>
        <v>14317</v>
      </c>
      <c r="DG25" s="10">
        <f t="shared" si="33"/>
        <v>11727</v>
      </c>
      <c r="DH25" s="10">
        <f t="shared" si="33"/>
        <v>2590</v>
      </c>
    </row>
    <row r="26" spans="1:112" ht="15.75" x14ac:dyDescent="0.2">
      <c r="A26" s="8" t="s">
        <v>93</v>
      </c>
      <c r="B26" s="9">
        <f t="shared" si="0"/>
        <v>0</v>
      </c>
      <c r="C26" s="9"/>
      <c r="D26" s="9"/>
      <c r="E26" s="9">
        <f t="shared" si="1"/>
        <v>4400</v>
      </c>
      <c r="F26" s="9">
        <v>2950</v>
      </c>
      <c r="G26" s="9">
        <v>1450</v>
      </c>
      <c r="H26" s="9">
        <f t="shared" si="2"/>
        <v>0</v>
      </c>
      <c r="I26" s="9">
        <v>0</v>
      </c>
      <c r="J26" s="9">
        <v>0</v>
      </c>
      <c r="K26" s="9">
        <f t="shared" si="3"/>
        <v>5662</v>
      </c>
      <c r="L26" s="9">
        <v>5662</v>
      </c>
      <c r="M26" s="9">
        <v>0</v>
      </c>
      <c r="N26" s="9">
        <f t="shared" si="4"/>
        <v>1937</v>
      </c>
      <c r="O26" s="9">
        <v>1937</v>
      </c>
      <c r="P26" s="9">
        <v>0</v>
      </c>
      <c r="Q26" s="9">
        <f t="shared" si="5"/>
        <v>7790</v>
      </c>
      <c r="R26" s="9">
        <v>4696</v>
      </c>
      <c r="S26" s="9">
        <v>3094</v>
      </c>
      <c r="T26" s="9">
        <f t="shared" si="6"/>
        <v>447</v>
      </c>
      <c r="U26" s="9">
        <f t="shared" si="7"/>
        <v>250</v>
      </c>
      <c r="V26" s="9">
        <f t="shared" si="8"/>
        <v>197</v>
      </c>
      <c r="W26" s="9">
        <f t="shared" si="9"/>
        <v>250</v>
      </c>
      <c r="X26" s="9">
        <v>250</v>
      </c>
      <c r="Y26" s="9">
        <v>0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>
        <f t="shared" si="10"/>
        <v>197</v>
      </c>
      <c r="AK26" s="9">
        <v>197</v>
      </c>
      <c r="AL26" s="9">
        <v>0</v>
      </c>
      <c r="AM26" s="9"/>
      <c r="AN26" s="9"/>
      <c r="AO26" s="9"/>
      <c r="AP26" s="9"/>
      <c r="AQ26" s="9"/>
      <c r="AR26" s="9"/>
      <c r="AS26" s="9">
        <f t="shared" si="29"/>
        <v>0</v>
      </c>
      <c r="AT26" s="9">
        <f t="shared" si="30"/>
        <v>0</v>
      </c>
      <c r="AU26" s="9"/>
      <c r="AV26" s="9"/>
      <c r="AW26" s="9">
        <f t="shared" si="11"/>
        <v>0</v>
      </c>
      <c r="AX26" s="9"/>
      <c r="AY26" s="9"/>
      <c r="AZ26" s="9">
        <f t="shared" si="12"/>
        <v>0</v>
      </c>
      <c r="BA26" s="9"/>
      <c r="BB26" s="9"/>
      <c r="BC26" s="9"/>
      <c r="BD26" s="9">
        <f t="shared" si="13"/>
        <v>0</v>
      </c>
      <c r="BE26" s="9"/>
      <c r="BF26" s="9"/>
      <c r="BG26" s="9">
        <f t="shared" si="14"/>
        <v>0</v>
      </c>
      <c r="BH26" s="9"/>
      <c r="BI26" s="9"/>
      <c r="BJ26" s="9">
        <f t="shared" si="15"/>
        <v>0</v>
      </c>
      <c r="BK26" s="9"/>
      <c r="BL26" s="9"/>
      <c r="BM26" s="9">
        <f t="shared" si="16"/>
        <v>0</v>
      </c>
      <c r="BN26" s="9"/>
      <c r="BO26" s="9"/>
      <c r="BP26" s="9"/>
      <c r="BQ26" s="9"/>
      <c r="BR26" s="9"/>
      <c r="BS26" s="9">
        <f t="shared" si="17"/>
        <v>0</v>
      </c>
      <c r="BT26" s="9"/>
      <c r="BU26" s="9"/>
      <c r="BV26" s="9">
        <f t="shared" si="18"/>
        <v>0</v>
      </c>
      <c r="BW26" s="9"/>
      <c r="BX26" s="9"/>
      <c r="BY26" s="9">
        <f t="shared" si="19"/>
        <v>0</v>
      </c>
      <c r="BZ26" s="9"/>
      <c r="CA26" s="9"/>
      <c r="CB26" s="9">
        <f t="shared" si="20"/>
        <v>0</v>
      </c>
      <c r="CC26" s="9"/>
      <c r="CD26" s="9"/>
      <c r="CE26" s="9">
        <f t="shared" si="21"/>
        <v>0</v>
      </c>
      <c r="CF26" s="9"/>
      <c r="CG26" s="9"/>
      <c r="CH26" s="9">
        <f t="shared" si="22"/>
        <v>0</v>
      </c>
      <c r="CI26" s="9"/>
      <c r="CJ26" s="9"/>
      <c r="CK26" s="9">
        <f t="shared" si="23"/>
        <v>0</v>
      </c>
      <c r="CL26" s="9"/>
      <c r="CM26" s="9"/>
      <c r="CN26" s="9">
        <f t="shared" si="24"/>
        <v>0</v>
      </c>
      <c r="CO26" s="9"/>
      <c r="CP26" s="9"/>
      <c r="CQ26" s="9">
        <f t="shared" si="25"/>
        <v>0</v>
      </c>
      <c r="CR26" s="9"/>
      <c r="CS26" s="9"/>
      <c r="CT26" s="9">
        <f t="shared" si="31"/>
        <v>0</v>
      </c>
      <c r="CU26" s="9">
        <f t="shared" si="31"/>
        <v>0</v>
      </c>
      <c r="CV26" s="9">
        <f t="shared" si="31"/>
        <v>0</v>
      </c>
      <c r="CW26" s="9">
        <f t="shared" si="32"/>
        <v>0</v>
      </c>
      <c r="CX26" s="9"/>
      <c r="CY26" s="9"/>
      <c r="CZ26" s="9">
        <f t="shared" si="26"/>
        <v>0</v>
      </c>
      <c r="DA26" s="9"/>
      <c r="DB26" s="9"/>
      <c r="DC26" s="9">
        <f t="shared" si="27"/>
        <v>0</v>
      </c>
      <c r="DD26" s="9"/>
      <c r="DE26" s="9"/>
      <c r="DF26" s="10">
        <f t="shared" si="33"/>
        <v>20236</v>
      </c>
      <c r="DG26" s="10">
        <f t="shared" si="33"/>
        <v>15495</v>
      </c>
      <c r="DH26" s="10">
        <f t="shared" si="33"/>
        <v>4741</v>
      </c>
    </row>
    <row r="27" spans="1:112" ht="15.75" x14ac:dyDescent="0.2">
      <c r="A27" s="8" t="s">
        <v>94</v>
      </c>
      <c r="B27" s="9">
        <f t="shared" si="0"/>
        <v>0</v>
      </c>
      <c r="C27" s="9"/>
      <c r="D27" s="9"/>
      <c r="E27" s="9">
        <f t="shared" si="1"/>
        <v>0</v>
      </c>
      <c r="F27" s="9"/>
      <c r="G27" s="9"/>
      <c r="H27" s="9">
        <f t="shared" si="2"/>
        <v>0</v>
      </c>
      <c r="I27" s="9"/>
      <c r="J27" s="9"/>
      <c r="K27" s="9">
        <f t="shared" si="3"/>
        <v>0</v>
      </c>
      <c r="L27" s="9"/>
      <c r="M27" s="9"/>
      <c r="N27" s="9">
        <f t="shared" si="4"/>
        <v>0</v>
      </c>
      <c r="O27" s="9"/>
      <c r="P27" s="9"/>
      <c r="Q27" s="9">
        <f t="shared" si="5"/>
        <v>7510</v>
      </c>
      <c r="R27" s="9">
        <v>7510</v>
      </c>
      <c r="S27" s="9">
        <v>0</v>
      </c>
      <c r="T27" s="9">
        <f t="shared" si="6"/>
        <v>2490</v>
      </c>
      <c r="U27" s="9">
        <f t="shared" si="7"/>
        <v>2490</v>
      </c>
      <c r="V27" s="9">
        <f t="shared" si="8"/>
        <v>0</v>
      </c>
      <c r="W27" s="9">
        <f t="shared" si="9"/>
        <v>2490</v>
      </c>
      <c r="X27" s="9">
        <v>2490</v>
      </c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>
        <f t="shared" si="10"/>
        <v>0</v>
      </c>
      <c r="AK27" s="9"/>
      <c r="AL27" s="9"/>
      <c r="AM27" s="9"/>
      <c r="AN27" s="9"/>
      <c r="AO27" s="9"/>
      <c r="AP27" s="9"/>
      <c r="AQ27" s="9"/>
      <c r="AR27" s="9"/>
      <c r="AS27" s="9">
        <f t="shared" si="29"/>
        <v>0</v>
      </c>
      <c r="AT27" s="9">
        <f t="shared" si="30"/>
        <v>0</v>
      </c>
      <c r="AU27" s="9"/>
      <c r="AV27" s="9"/>
      <c r="AW27" s="9">
        <f t="shared" si="11"/>
        <v>0</v>
      </c>
      <c r="AX27" s="9"/>
      <c r="AY27" s="9"/>
      <c r="AZ27" s="9">
        <f t="shared" si="12"/>
        <v>0</v>
      </c>
      <c r="BA27" s="9"/>
      <c r="BB27" s="9"/>
      <c r="BC27" s="9"/>
      <c r="BD27" s="9">
        <f t="shared" si="13"/>
        <v>0</v>
      </c>
      <c r="BE27" s="9"/>
      <c r="BF27" s="9"/>
      <c r="BG27" s="9">
        <f t="shared" si="14"/>
        <v>0</v>
      </c>
      <c r="BH27" s="9"/>
      <c r="BI27" s="9"/>
      <c r="BJ27" s="9">
        <f t="shared" si="15"/>
        <v>0</v>
      </c>
      <c r="BK27" s="9"/>
      <c r="BL27" s="9"/>
      <c r="BM27" s="9">
        <f t="shared" si="16"/>
        <v>0</v>
      </c>
      <c r="BN27" s="9"/>
      <c r="BO27" s="9"/>
      <c r="BP27" s="9"/>
      <c r="BQ27" s="9"/>
      <c r="BR27" s="9"/>
      <c r="BS27" s="9">
        <f t="shared" si="17"/>
        <v>0</v>
      </c>
      <c r="BT27" s="9"/>
      <c r="BU27" s="9"/>
      <c r="BV27" s="9">
        <f t="shared" si="18"/>
        <v>0</v>
      </c>
      <c r="BW27" s="9"/>
      <c r="BX27" s="9"/>
      <c r="BY27" s="9">
        <f t="shared" si="19"/>
        <v>0</v>
      </c>
      <c r="BZ27" s="9"/>
      <c r="CA27" s="9"/>
      <c r="CB27" s="9">
        <f t="shared" si="20"/>
        <v>0</v>
      </c>
      <c r="CC27" s="9"/>
      <c r="CD27" s="9"/>
      <c r="CE27" s="9">
        <f t="shared" si="21"/>
        <v>0</v>
      </c>
      <c r="CF27" s="9"/>
      <c r="CG27" s="9"/>
      <c r="CH27" s="9">
        <f t="shared" si="22"/>
        <v>0</v>
      </c>
      <c r="CI27" s="9"/>
      <c r="CJ27" s="9"/>
      <c r="CK27" s="9">
        <f t="shared" si="23"/>
        <v>0</v>
      </c>
      <c r="CL27" s="9"/>
      <c r="CM27" s="9"/>
      <c r="CN27" s="9">
        <f t="shared" si="24"/>
        <v>0</v>
      </c>
      <c r="CO27" s="9"/>
      <c r="CP27" s="9"/>
      <c r="CQ27" s="9">
        <f t="shared" si="25"/>
        <v>0</v>
      </c>
      <c r="CR27" s="9"/>
      <c r="CS27" s="9"/>
      <c r="CT27" s="9">
        <f t="shared" si="31"/>
        <v>0</v>
      </c>
      <c r="CU27" s="9">
        <f t="shared" si="31"/>
        <v>0</v>
      </c>
      <c r="CV27" s="9">
        <f t="shared" si="31"/>
        <v>0</v>
      </c>
      <c r="CW27" s="9">
        <f t="shared" si="32"/>
        <v>0</v>
      </c>
      <c r="CX27" s="9"/>
      <c r="CY27" s="9"/>
      <c r="CZ27" s="9">
        <f t="shared" si="26"/>
        <v>0</v>
      </c>
      <c r="DA27" s="9"/>
      <c r="DB27" s="9"/>
      <c r="DC27" s="9">
        <f t="shared" si="27"/>
        <v>0</v>
      </c>
      <c r="DD27" s="9"/>
      <c r="DE27" s="9"/>
      <c r="DF27" s="10">
        <f t="shared" si="33"/>
        <v>10000</v>
      </c>
      <c r="DG27" s="10">
        <f t="shared" si="33"/>
        <v>10000</v>
      </c>
      <c r="DH27" s="10">
        <f t="shared" si="33"/>
        <v>0</v>
      </c>
    </row>
    <row r="28" spans="1:112" ht="15.75" x14ac:dyDescent="0.2">
      <c r="A28" s="8" t="s">
        <v>95</v>
      </c>
      <c r="B28" s="9">
        <f t="shared" si="0"/>
        <v>0</v>
      </c>
      <c r="C28" s="9"/>
      <c r="D28" s="9"/>
      <c r="E28" s="9">
        <f t="shared" si="1"/>
        <v>0</v>
      </c>
      <c r="F28" s="9"/>
      <c r="G28" s="9"/>
      <c r="H28" s="9">
        <f t="shared" si="2"/>
        <v>0</v>
      </c>
      <c r="I28" s="9"/>
      <c r="J28" s="9"/>
      <c r="K28" s="9">
        <f t="shared" si="3"/>
        <v>0</v>
      </c>
      <c r="L28" s="9"/>
      <c r="M28" s="9"/>
      <c r="N28" s="9">
        <f t="shared" si="4"/>
        <v>0</v>
      </c>
      <c r="O28" s="9"/>
      <c r="P28" s="9"/>
      <c r="Q28" s="9">
        <f t="shared" si="5"/>
        <v>432</v>
      </c>
      <c r="R28" s="9">
        <v>380</v>
      </c>
      <c r="S28" s="9">
        <v>52</v>
      </c>
      <c r="T28" s="9">
        <f t="shared" si="6"/>
        <v>4134</v>
      </c>
      <c r="U28" s="9">
        <f t="shared" si="7"/>
        <v>3502</v>
      </c>
      <c r="V28" s="9">
        <f t="shared" si="8"/>
        <v>632</v>
      </c>
      <c r="W28" s="9">
        <f t="shared" si="9"/>
        <v>2449</v>
      </c>
      <c r="X28" s="9">
        <v>0</v>
      </c>
      <c r="Y28" s="9">
        <v>2449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f t="shared" si="10"/>
        <v>632</v>
      </c>
      <c r="AK28" s="9">
        <v>0</v>
      </c>
      <c r="AL28" s="9">
        <v>632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f t="shared" si="29"/>
        <v>0</v>
      </c>
      <c r="AT28" s="9">
        <f t="shared" si="30"/>
        <v>0</v>
      </c>
      <c r="AU28" s="9">
        <v>0</v>
      </c>
      <c r="AV28" s="9">
        <v>0</v>
      </c>
      <c r="AW28" s="9">
        <f t="shared" si="11"/>
        <v>0</v>
      </c>
      <c r="AX28" s="9">
        <v>0</v>
      </c>
      <c r="AY28" s="9">
        <v>0</v>
      </c>
      <c r="AZ28" s="9">
        <f t="shared" si="12"/>
        <v>0</v>
      </c>
      <c r="BA28" s="9">
        <v>0</v>
      </c>
      <c r="BB28" s="9">
        <v>0</v>
      </c>
      <c r="BC28" s="9">
        <v>0</v>
      </c>
      <c r="BD28" s="9">
        <f t="shared" si="13"/>
        <v>0</v>
      </c>
      <c r="BE28" s="9">
        <v>0</v>
      </c>
      <c r="BF28" s="9">
        <v>0</v>
      </c>
      <c r="BG28" s="9">
        <f t="shared" si="14"/>
        <v>0</v>
      </c>
      <c r="BH28" s="9">
        <v>0</v>
      </c>
      <c r="BI28" s="9">
        <v>0</v>
      </c>
      <c r="BJ28" s="9">
        <f t="shared" si="15"/>
        <v>0</v>
      </c>
      <c r="BK28" s="9">
        <v>0</v>
      </c>
      <c r="BL28" s="9">
        <v>0</v>
      </c>
      <c r="BM28" s="9">
        <f t="shared" si="16"/>
        <v>1053</v>
      </c>
      <c r="BN28" s="9">
        <v>1053</v>
      </c>
      <c r="BO28" s="9"/>
      <c r="BP28" s="9"/>
      <c r="BQ28" s="9"/>
      <c r="BR28" s="9"/>
      <c r="BS28" s="9">
        <f t="shared" si="17"/>
        <v>0</v>
      </c>
      <c r="BT28" s="9"/>
      <c r="BU28" s="9"/>
      <c r="BV28" s="9">
        <f t="shared" si="18"/>
        <v>0</v>
      </c>
      <c r="BW28" s="9"/>
      <c r="BX28" s="9"/>
      <c r="BY28" s="9">
        <f t="shared" si="19"/>
        <v>0</v>
      </c>
      <c r="BZ28" s="9"/>
      <c r="CA28" s="9"/>
      <c r="CB28" s="9">
        <f t="shared" si="20"/>
        <v>0</v>
      </c>
      <c r="CC28" s="9"/>
      <c r="CD28" s="9"/>
      <c r="CE28" s="9">
        <f t="shared" si="21"/>
        <v>0</v>
      </c>
      <c r="CF28" s="9"/>
      <c r="CG28" s="9"/>
      <c r="CH28" s="9">
        <f t="shared" si="22"/>
        <v>0</v>
      </c>
      <c r="CI28" s="9"/>
      <c r="CJ28" s="9"/>
      <c r="CK28" s="9">
        <f t="shared" si="23"/>
        <v>0</v>
      </c>
      <c r="CL28" s="9"/>
      <c r="CM28" s="9"/>
      <c r="CN28" s="9">
        <f t="shared" si="24"/>
        <v>0</v>
      </c>
      <c r="CO28" s="9"/>
      <c r="CP28" s="9"/>
      <c r="CQ28" s="9">
        <f t="shared" si="25"/>
        <v>0</v>
      </c>
      <c r="CR28" s="9"/>
      <c r="CS28" s="9"/>
      <c r="CT28" s="9">
        <f t="shared" si="31"/>
        <v>0</v>
      </c>
      <c r="CU28" s="9">
        <f t="shared" si="31"/>
        <v>0</v>
      </c>
      <c r="CV28" s="9">
        <f t="shared" si="31"/>
        <v>0</v>
      </c>
      <c r="CW28" s="9">
        <f t="shared" si="32"/>
        <v>0</v>
      </c>
      <c r="CX28" s="9"/>
      <c r="CY28" s="9"/>
      <c r="CZ28" s="9">
        <f t="shared" si="26"/>
        <v>0</v>
      </c>
      <c r="DA28" s="9"/>
      <c r="DB28" s="9"/>
      <c r="DC28" s="9">
        <f t="shared" si="27"/>
        <v>0</v>
      </c>
      <c r="DD28" s="9"/>
      <c r="DE28" s="9"/>
      <c r="DF28" s="10">
        <f t="shared" si="33"/>
        <v>4566</v>
      </c>
      <c r="DG28" s="10">
        <f t="shared" si="33"/>
        <v>3882</v>
      </c>
      <c r="DH28" s="10">
        <f t="shared" si="33"/>
        <v>684</v>
      </c>
    </row>
    <row r="29" spans="1:112" ht="15.75" x14ac:dyDescent="0.2">
      <c r="A29" s="8" t="s">
        <v>96</v>
      </c>
      <c r="B29" s="9">
        <f t="shared" si="0"/>
        <v>4082</v>
      </c>
      <c r="C29" s="9">
        <v>3852</v>
      </c>
      <c r="D29" s="9">
        <v>230</v>
      </c>
      <c r="E29" s="9">
        <f t="shared" si="1"/>
        <v>0</v>
      </c>
      <c r="F29" s="9">
        <v>0</v>
      </c>
      <c r="G29" s="9">
        <v>0</v>
      </c>
      <c r="H29" s="9">
        <f t="shared" si="2"/>
        <v>0</v>
      </c>
      <c r="I29" s="9">
        <v>0</v>
      </c>
      <c r="J29" s="9">
        <v>0</v>
      </c>
      <c r="K29" s="9">
        <f t="shared" si="3"/>
        <v>0</v>
      </c>
      <c r="L29" s="9">
        <v>0</v>
      </c>
      <c r="M29" s="9">
        <v>0</v>
      </c>
      <c r="N29" s="9">
        <f t="shared" si="4"/>
        <v>0</v>
      </c>
      <c r="O29" s="9">
        <v>0</v>
      </c>
      <c r="P29" s="9">
        <v>0</v>
      </c>
      <c r="Q29" s="9">
        <f t="shared" si="5"/>
        <v>1506</v>
      </c>
      <c r="R29" s="9">
        <v>1100</v>
      </c>
      <c r="S29" s="9">
        <v>406</v>
      </c>
      <c r="T29" s="9">
        <f t="shared" si="6"/>
        <v>10334</v>
      </c>
      <c r="U29" s="9">
        <f t="shared" si="7"/>
        <v>9281</v>
      </c>
      <c r="V29" s="9">
        <f t="shared" si="8"/>
        <v>1053</v>
      </c>
      <c r="W29" s="9">
        <f t="shared" si="9"/>
        <v>5905</v>
      </c>
      <c r="X29" s="9">
        <v>0</v>
      </c>
      <c r="Y29" s="9">
        <v>2647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3258</v>
      </c>
      <c r="AH29" s="9">
        <v>0</v>
      </c>
      <c r="AI29" s="9">
        <v>0</v>
      </c>
      <c r="AJ29" s="9">
        <f t="shared" si="10"/>
        <v>1053</v>
      </c>
      <c r="AK29" s="9">
        <v>0</v>
      </c>
      <c r="AL29" s="9">
        <v>1053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f t="shared" si="29"/>
        <v>0</v>
      </c>
      <c r="AT29" s="9">
        <f t="shared" si="30"/>
        <v>0</v>
      </c>
      <c r="AU29" s="9">
        <v>0</v>
      </c>
      <c r="AV29" s="9">
        <v>0</v>
      </c>
      <c r="AW29" s="9">
        <f t="shared" si="11"/>
        <v>0</v>
      </c>
      <c r="AX29" s="9">
        <v>0</v>
      </c>
      <c r="AY29" s="9">
        <v>0</v>
      </c>
      <c r="AZ29" s="9">
        <f t="shared" si="12"/>
        <v>0</v>
      </c>
      <c r="BA29" s="9">
        <v>0</v>
      </c>
      <c r="BB29" s="9">
        <v>0</v>
      </c>
      <c r="BC29" s="9">
        <v>0</v>
      </c>
      <c r="BD29" s="9">
        <f t="shared" si="13"/>
        <v>0</v>
      </c>
      <c r="BE29" s="9">
        <v>0</v>
      </c>
      <c r="BF29" s="9">
        <v>0</v>
      </c>
      <c r="BG29" s="9">
        <f t="shared" si="14"/>
        <v>921</v>
      </c>
      <c r="BH29" s="9">
        <v>921</v>
      </c>
      <c r="BI29" s="9">
        <v>0</v>
      </c>
      <c r="BJ29" s="9">
        <f t="shared" si="15"/>
        <v>0</v>
      </c>
      <c r="BK29" s="9">
        <v>0</v>
      </c>
      <c r="BL29" s="9">
        <v>0</v>
      </c>
      <c r="BM29" s="9">
        <f t="shared" si="16"/>
        <v>658</v>
      </c>
      <c r="BN29" s="9">
        <v>658</v>
      </c>
      <c r="BO29" s="9">
        <v>0</v>
      </c>
      <c r="BP29" s="9">
        <v>0</v>
      </c>
      <c r="BQ29" s="9">
        <v>0</v>
      </c>
      <c r="BR29" s="9">
        <v>0</v>
      </c>
      <c r="BS29" s="9">
        <f t="shared" si="17"/>
        <v>0</v>
      </c>
      <c r="BT29" s="9">
        <v>0</v>
      </c>
      <c r="BU29" s="9">
        <v>0</v>
      </c>
      <c r="BV29" s="9">
        <f t="shared" si="18"/>
        <v>0</v>
      </c>
      <c r="BW29" s="9">
        <v>0</v>
      </c>
      <c r="BX29" s="9">
        <v>0</v>
      </c>
      <c r="BY29" s="9">
        <f t="shared" si="19"/>
        <v>0</v>
      </c>
      <c r="BZ29" s="9">
        <v>0</v>
      </c>
      <c r="CA29" s="9">
        <v>0</v>
      </c>
      <c r="CB29" s="9">
        <f t="shared" si="20"/>
        <v>0</v>
      </c>
      <c r="CC29" s="9">
        <v>0</v>
      </c>
      <c r="CD29" s="9">
        <v>0</v>
      </c>
      <c r="CE29" s="9">
        <f t="shared" si="21"/>
        <v>0</v>
      </c>
      <c r="CF29" s="9">
        <v>0</v>
      </c>
      <c r="CG29" s="9">
        <v>0</v>
      </c>
      <c r="CH29" s="9">
        <f t="shared" si="22"/>
        <v>190</v>
      </c>
      <c r="CI29" s="9">
        <v>190</v>
      </c>
      <c r="CJ29" s="9">
        <v>0</v>
      </c>
      <c r="CK29" s="9">
        <f t="shared" si="23"/>
        <v>0</v>
      </c>
      <c r="CL29" s="9">
        <v>0</v>
      </c>
      <c r="CM29" s="9">
        <v>0</v>
      </c>
      <c r="CN29" s="9">
        <f t="shared" si="24"/>
        <v>165</v>
      </c>
      <c r="CO29" s="9">
        <v>165</v>
      </c>
      <c r="CP29" s="9">
        <v>0</v>
      </c>
      <c r="CQ29" s="9">
        <f t="shared" si="25"/>
        <v>0</v>
      </c>
      <c r="CR29" s="9">
        <v>0</v>
      </c>
      <c r="CS29" s="9">
        <v>0</v>
      </c>
      <c r="CT29" s="9">
        <f t="shared" si="31"/>
        <v>1442</v>
      </c>
      <c r="CU29" s="9">
        <f t="shared" si="31"/>
        <v>1442</v>
      </c>
      <c r="CV29" s="9">
        <f t="shared" si="31"/>
        <v>0</v>
      </c>
      <c r="CW29" s="9">
        <f t="shared" si="32"/>
        <v>0</v>
      </c>
      <c r="CX29" s="9">
        <v>0</v>
      </c>
      <c r="CY29" s="9">
        <v>0</v>
      </c>
      <c r="CZ29" s="9">
        <f t="shared" si="26"/>
        <v>1442</v>
      </c>
      <c r="DA29" s="9">
        <v>1442</v>
      </c>
      <c r="DB29" s="9">
        <v>0</v>
      </c>
      <c r="DC29" s="9">
        <f t="shared" si="27"/>
        <v>0</v>
      </c>
      <c r="DD29" s="9">
        <v>0</v>
      </c>
      <c r="DE29" s="9">
        <v>0</v>
      </c>
      <c r="DF29" s="10">
        <f t="shared" si="33"/>
        <v>15922</v>
      </c>
      <c r="DG29" s="10">
        <f t="shared" si="33"/>
        <v>14233</v>
      </c>
      <c r="DH29" s="10">
        <f t="shared" si="33"/>
        <v>1689</v>
      </c>
    </row>
    <row r="30" spans="1:112" ht="15.75" x14ac:dyDescent="0.2">
      <c r="A30" s="8" t="s">
        <v>97</v>
      </c>
      <c r="B30" s="9">
        <f t="shared" si="0"/>
        <v>0</v>
      </c>
      <c r="C30" s="9">
        <v>0</v>
      </c>
      <c r="D30" s="9">
        <v>0</v>
      </c>
      <c r="E30" s="9">
        <f t="shared" si="1"/>
        <v>1317</v>
      </c>
      <c r="F30" s="9">
        <v>1317</v>
      </c>
      <c r="G30" s="9">
        <v>0</v>
      </c>
      <c r="H30" s="9">
        <f t="shared" si="2"/>
        <v>0</v>
      </c>
      <c r="I30" s="9">
        <v>0</v>
      </c>
      <c r="J30" s="9">
        <v>0</v>
      </c>
      <c r="K30" s="9">
        <f t="shared" si="3"/>
        <v>0</v>
      </c>
      <c r="L30" s="9">
        <v>0</v>
      </c>
      <c r="M30" s="9">
        <v>0</v>
      </c>
      <c r="N30" s="9">
        <f t="shared" si="4"/>
        <v>0</v>
      </c>
      <c r="O30" s="9">
        <v>0</v>
      </c>
      <c r="P30" s="9">
        <v>0</v>
      </c>
      <c r="Q30" s="9">
        <f t="shared" si="5"/>
        <v>2357</v>
      </c>
      <c r="R30" s="9">
        <v>2357</v>
      </c>
      <c r="S30" s="9">
        <v>0</v>
      </c>
      <c r="T30" s="9">
        <f t="shared" si="6"/>
        <v>384</v>
      </c>
      <c r="U30" s="9">
        <f t="shared" si="7"/>
        <v>384</v>
      </c>
      <c r="V30" s="9">
        <f t="shared" si="8"/>
        <v>0</v>
      </c>
      <c r="W30" s="9">
        <f t="shared" si="9"/>
        <v>384</v>
      </c>
      <c r="X30" s="9">
        <v>0</v>
      </c>
      <c r="Y30" s="9">
        <v>384</v>
      </c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>
        <f t="shared" si="10"/>
        <v>0</v>
      </c>
      <c r="AK30" s="9"/>
      <c r="AL30" s="9"/>
      <c r="AM30" s="9"/>
      <c r="AN30" s="9"/>
      <c r="AO30" s="9"/>
      <c r="AP30" s="9"/>
      <c r="AQ30" s="9"/>
      <c r="AR30" s="9"/>
      <c r="AS30" s="9">
        <f t="shared" si="29"/>
        <v>0</v>
      </c>
      <c r="AT30" s="9">
        <f t="shared" si="30"/>
        <v>0</v>
      </c>
      <c r="AU30" s="9"/>
      <c r="AV30" s="9"/>
      <c r="AW30" s="9">
        <f t="shared" si="11"/>
        <v>0</v>
      </c>
      <c r="AX30" s="9"/>
      <c r="AY30" s="9"/>
      <c r="AZ30" s="9">
        <f t="shared" si="12"/>
        <v>0</v>
      </c>
      <c r="BA30" s="9"/>
      <c r="BB30" s="9"/>
      <c r="BC30" s="9"/>
      <c r="BD30" s="9">
        <f t="shared" si="13"/>
        <v>0</v>
      </c>
      <c r="BE30" s="9"/>
      <c r="BF30" s="9"/>
      <c r="BG30" s="9">
        <f t="shared" si="14"/>
        <v>0</v>
      </c>
      <c r="BH30" s="9"/>
      <c r="BI30" s="9"/>
      <c r="BJ30" s="9">
        <f t="shared" si="15"/>
        <v>0</v>
      </c>
      <c r="BK30" s="9"/>
      <c r="BL30" s="9"/>
      <c r="BM30" s="9">
        <f t="shared" si="16"/>
        <v>0</v>
      </c>
      <c r="BN30" s="9"/>
      <c r="BO30" s="9"/>
      <c r="BP30" s="9"/>
      <c r="BQ30" s="9"/>
      <c r="BR30" s="9"/>
      <c r="BS30" s="9">
        <f t="shared" si="17"/>
        <v>0</v>
      </c>
      <c r="BT30" s="9"/>
      <c r="BU30" s="9"/>
      <c r="BV30" s="9">
        <f t="shared" si="18"/>
        <v>0</v>
      </c>
      <c r="BW30" s="9"/>
      <c r="BX30" s="9"/>
      <c r="BY30" s="9">
        <f t="shared" si="19"/>
        <v>0</v>
      </c>
      <c r="BZ30" s="9"/>
      <c r="CA30" s="9"/>
      <c r="CB30" s="9">
        <f t="shared" si="20"/>
        <v>0</v>
      </c>
      <c r="CC30" s="9"/>
      <c r="CD30" s="9"/>
      <c r="CE30" s="9">
        <f t="shared" si="21"/>
        <v>0</v>
      </c>
      <c r="CF30" s="9"/>
      <c r="CG30" s="9"/>
      <c r="CH30" s="9">
        <f t="shared" si="22"/>
        <v>0</v>
      </c>
      <c r="CI30" s="9"/>
      <c r="CJ30" s="9"/>
      <c r="CK30" s="9">
        <f t="shared" si="23"/>
        <v>0</v>
      </c>
      <c r="CL30" s="9"/>
      <c r="CM30" s="9"/>
      <c r="CN30" s="9">
        <f t="shared" si="24"/>
        <v>0</v>
      </c>
      <c r="CO30" s="9"/>
      <c r="CP30" s="9"/>
      <c r="CQ30" s="9">
        <f t="shared" si="25"/>
        <v>0</v>
      </c>
      <c r="CR30" s="9"/>
      <c r="CS30" s="9"/>
      <c r="CT30" s="9">
        <f t="shared" si="31"/>
        <v>0</v>
      </c>
      <c r="CU30" s="9">
        <f t="shared" si="31"/>
        <v>0</v>
      </c>
      <c r="CV30" s="9">
        <f t="shared" si="31"/>
        <v>0</v>
      </c>
      <c r="CW30" s="9">
        <f t="shared" si="32"/>
        <v>0</v>
      </c>
      <c r="CX30" s="9"/>
      <c r="CY30" s="9"/>
      <c r="CZ30" s="9">
        <f t="shared" si="26"/>
        <v>0</v>
      </c>
      <c r="DA30" s="9"/>
      <c r="DB30" s="9"/>
      <c r="DC30" s="9">
        <f t="shared" si="27"/>
        <v>0</v>
      </c>
      <c r="DD30" s="9"/>
      <c r="DE30" s="9"/>
      <c r="DF30" s="10">
        <f t="shared" si="33"/>
        <v>4058</v>
      </c>
      <c r="DG30" s="10">
        <f t="shared" si="33"/>
        <v>4058</v>
      </c>
      <c r="DH30" s="10">
        <f t="shared" si="33"/>
        <v>0</v>
      </c>
    </row>
    <row r="31" spans="1:112" ht="15.75" x14ac:dyDescent="0.2">
      <c r="A31" s="8" t="s">
        <v>98</v>
      </c>
      <c r="B31" s="9">
        <f t="shared" si="0"/>
        <v>1500</v>
      </c>
      <c r="C31" s="9">
        <v>1500</v>
      </c>
      <c r="D31" s="9">
        <v>0</v>
      </c>
      <c r="E31" s="9">
        <f t="shared" si="1"/>
        <v>800</v>
      </c>
      <c r="F31" s="9">
        <v>800</v>
      </c>
      <c r="G31" s="9">
        <v>0</v>
      </c>
      <c r="H31" s="9">
        <f t="shared" si="2"/>
        <v>0</v>
      </c>
      <c r="I31" s="9">
        <v>0</v>
      </c>
      <c r="J31" s="9">
        <v>0</v>
      </c>
      <c r="K31" s="9">
        <f t="shared" si="3"/>
        <v>0</v>
      </c>
      <c r="L31" s="9">
        <v>0</v>
      </c>
      <c r="M31" s="9">
        <v>0</v>
      </c>
      <c r="N31" s="9">
        <f t="shared" si="4"/>
        <v>0</v>
      </c>
      <c r="O31" s="9">
        <v>0</v>
      </c>
      <c r="P31" s="9">
        <v>0</v>
      </c>
      <c r="Q31" s="9">
        <f t="shared" si="5"/>
        <v>420</v>
      </c>
      <c r="R31" s="9">
        <v>350</v>
      </c>
      <c r="S31" s="9">
        <v>70</v>
      </c>
      <c r="T31" s="9">
        <f t="shared" si="6"/>
        <v>1380</v>
      </c>
      <c r="U31" s="9">
        <f t="shared" si="7"/>
        <v>760</v>
      </c>
      <c r="V31" s="9">
        <f t="shared" si="8"/>
        <v>620</v>
      </c>
      <c r="W31" s="9">
        <f t="shared" si="9"/>
        <v>650</v>
      </c>
      <c r="X31" s="9">
        <v>0</v>
      </c>
      <c r="Y31" s="9">
        <v>600</v>
      </c>
      <c r="Z31" s="9">
        <v>0</v>
      </c>
      <c r="AA31" s="9"/>
      <c r="AB31" s="9"/>
      <c r="AC31" s="9"/>
      <c r="AD31" s="9"/>
      <c r="AE31" s="9"/>
      <c r="AF31" s="9"/>
      <c r="AG31" s="9">
        <v>50</v>
      </c>
      <c r="AH31" s="9">
        <v>0</v>
      </c>
      <c r="AI31" s="9">
        <v>0</v>
      </c>
      <c r="AJ31" s="9">
        <f t="shared" si="10"/>
        <v>600</v>
      </c>
      <c r="AK31" s="9">
        <v>0</v>
      </c>
      <c r="AL31" s="9">
        <v>600</v>
      </c>
      <c r="AM31" s="9">
        <v>0</v>
      </c>
      <c r="AN31" s="9"/>
      <c r="AO31" s="9"/>
      <c r="AP31" s="9"/>
      <c r="AQ31" s="9"/>
      <c r="AR31" s="9"/>
      <c r="AS31" s="9">
        <f t="shared" si="29"/>
        <v>0</v>
      </c>
      <c r="AT31" s="9">
        <f t="shared" si="30"/>
        <v>0</v>
      </c>
      <c r="AU31" s="9"/>
      <c r="AV31" s="9"/>
      <c r="AW31" s="9">
        <f t="shared" si="11"/>
        <v>0</v>
      </c>
      <c r="AX31" s="9"/>
      <c r="AY31" s="9"/>
      <c r="AZ31" s="9">
        <f t="shared" si="12"/>
        <v>0</v>
      </c>
      <c r="BA31" s="9"/>
      <c r="BB31" s="9"/>
      <c r="BC31" s="9"/>
      <c r="BD31" s="9">
        <f t="shared" si="13"/>
        <v>0</v>
      </c>
      <c r="BE31" s="9"/>
      <c r="BF31" s="9"/>
      <c r="BG31" s="9">
        <f t="shared" si="14"/>
        <v>0</v>
      </c>
      <c r="BH31" s="9"/>
      <c r="BI31" s="9"/>
      <c r="BJ31" s="9">
        <f t="shared" si="15"/>
        <v>0</v>
      </c>
      <c r="BK31" s="9"/>
      <c r="BL31" s="9"/>
      <c r="BM31" s="9">
        <f t="shared" si="16"/>
        <v>10</v>
      </c>
      <c r="BN31" s="9">
        <v>10</v>
      </c>
      <c r="BO31" s="9"/>
      <c r="BP31" s="9"/>
      <c r="BQ31" s="9"/>
      <c r="BR31" s="9"/>
      <c r="BS31" s="9">
        <f t="shared" si="17"/>
        <v>0</v>
      </c>
      <c r="BT31" s="9"/>
      <c r="BU31" s="9"/>
      <c r="BV31" s="9">
        <f t="shared" si="18"/>
        <v>0</v>
      </c>
      <c r="BW31" s="9"/>
      <c r="BX31" s="9"/>
      <c r="BY31" s="9">
        <f t="shared" si="19"/>
        <v>0</v>
      </c>
      <c r="BZ31" s="9"/>
      <c r="CA31" s="9"/>
      <c r="CB31" s="9">
        <f t="shared" si="20"/>
        <v>0</v>
      </c>
      <c r="CC31" s="9"/>
      <c r="CD31" s="9"/>
      <c r="CE31" s="9">
        <f t="shared" si="21"/>
        <v>0</v>
      </c>
      <c r="CF31" s="9"/>
      <c r="CG31" s="9"/>
      <c r="CH31" s="9">
        <f t="shared" si="22"/>
        <v>120</v>
      </c>
      <c r="CI31" s="9">
        <v>100</v>
      </c>
      <c r="CJ31" s="9">
        <v>20</v>
      </c>
      <c r="CK31" s="9">
        <f t="shared" si="23"/>
        <v>0</v>
      </c>
      <c r="CL31" s="9"/>
      <c r="CM31" s="9"/>
      <c r="CN31" s="9">
        <f t="shared" si="24"/>
        <v>0</v>
      </c>
      <c r="CO31" s="9"/>
      <c r="CP31" s="9"/>
      <c r="CQ31" s="9">
        <f t="shared" si="25"/>
        <v>0</v>
      </c>
      <c r="CR31" s="9"/>
      <c r="CS31" s="9"/>
      <c r="CT31" s="9">
        <f t="shared" si="31"/>
        <v>0</v>
      </c>
      <c r="CU31" s="9">
        <f t="shared" si="31"/>
        <v>0</v>
      </c>
      <c r="CV31" s="9">
        <f t="shared" si="31"/>
        <v>0</v>
      </c>
      <c r="CW31" s="9">
        <f t="shared" si="32"/>
        <v>0</v>
      </c>
      <c r="CX31" s="9"/>
      <c r="CY31" s="9"/>
      <c r="CZ31" s="9">
        <f t="shared" si="26"/>
        <v>0</v>
      </c>
      <c r="DA31" s="9"/>
      <c r="DB31" s="9"/>
      <c r="DC31" s="9">
        <f t="shared" si="27"/>
        <v>0</v>
      </c>
      <c r="DD31" s="9"/>
      <c r="DE31" s="9"/>
      <c r="DF31" s="10">
        <f t="shared" si="33"/>
        <v>4100</v>
      </c>
      <c r="DG31" s="10">
        <f t="shared" si="33"/>
        <v>3410</v>
      </c>
      <c r="DH31" s="10">
        <f t="shared" si="33"/>
        <v>690</v>
      </c>
    </row>
    <row r="32" spans="1:112" ht="15.75" x14ac:dyDescent="0.2">
      <c r="A32" s="8" t="s">
        <v>99</v>
      </c>
      <c r="B32" s="9">
        <f t="shared" si="0"/>
        <v>300</v>
      </c>
      <c r="C32" s="9">
        <v>190</v>
      </c>
      <c r="D32" s="9">
        <v>110</v>
      </c>
      <c r="E32" s="9">
        <f t="shared" si="1"/>
        <v>1580</v>
      </c>
      <c r="F32" s="9">
        <v>1422</v>
      </c>
      <c r="G32" s="9">
        <v>158</v>
      </c>
      <c r="H32" s="9">
        <f t="shared" si="2"/>
        <v>0</v>
      </c>
      <c r="I32" s="9">
        <v>0</v>
      </c>
      <c r="J32" s="9">
        <v>0</v>
      </c>
      <c r="K32" s="9">
        <f t="shared" si="3"/>
        <v>0</v>
      </c>
      <c r="L32" s="9">
        <v>0</v>
      </c>
      <c r="M32" s="9">
        <v>0</v>
      </c>
      <c r="N32" s="9">
        <f t="shared" si="4"/>
        <v>0</v>
      </c>
      <c r="O32" s="9">
        <v>0</v>
      </c>
      <c r="P32" s="9">
        <v>0</v>
      </c>
      <c r="Q32" s="9">
        <f t="shared" si="5"/>
        <v>9751</v>
      </c>
      <c r="R32" s="9">
        <v>5070</v>
      </c>
      <c r="S32" s="9">
        <v>4681</v>
      </c>
      <c r="T32" s="9">
        <f t="shared" si="6"/>
        <v>911</v>
      </c>
      <c r="U32" s="9">
        <f t="shared" si="7"/>
        <v>570</v>
      </c>
      <c r="V32" s="9">
        <f t="shared" si="8"/>
        <v>341</v>
      </c>
      <c r="W32" s="9">
        <f t="shared" si="9"/>
        <v>158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158</v>
      </c>
      <c r="AH32" s="9">
        <v>0</v>
      </c>
      <c r="AI32" s="9">
        <v>0</v>
      </c>
      <c r="AJ32" s="9">
        <f t="shared" si="10"/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f t="shared" si="29"/>
        <v>0</v>
      </c>
      <c r="AT32" s="9">
        <f t="shared" si="30"/>
        <v>0</v>
      </c>
      <c r="AU32" s="9">
        <v>0</v>
      </c>
      <c r="AV32" s="9">
        <v>0</v>
      </c>
      <c r="AW32" s="9">
        <f t="shared" si="11"/>
        <v>0</v>
      </c>
      <c r="AX32" s="9">
        <v>0</v>
      </c>
      <c r="AY32" s="9">
        <v>0</v>
      </c>
      <c r="AZ32" s="9">
        <f t="shared" si="12"/>
        <v>0</v>
      </c>
      <c r="BA32" s="9">
        <v>0</v>
      </c>
      <c r="BB32" s="9">
        <v>0</v>
      </c>
      <c r="BC32" s="9">
        <v>0</v>
      </c>
      <c r="BD32" s="9">
        <f t="shared" si="13"/>
        <v>0</v>
      </c>
      <c r="BE32" s="9">
        <v>0</v>
      </c>
      <c r="BF32" s="9">
        <v>0</v>
      </c>
      <c r="BG32" s="9">
        <f t="shared" si="14"/>
        <v>0</v>
      </c>
      <c r="BH32" s="9">
        <v>0</v>
      </c>
      <c r="BI32" s="9">
        <v>0</v>
      </c>
      <c r="BJ32" s="9">
        <f t="shared" si="15"/>
        <v>0</v>
      </c>
      <c r="BK32" s="9">
        <v>0</v>
      </c>
      <c r="BL32" s="9">
        <v>0</v>
      </c>
      <c r="BM32" s="9">
        <f t="shared" si="16"/>
        <v>260</v>
      </c>
      <c r="BN32" s="9">
        <v>150</v>
      </c>
      <c r="BO32" s="9">
        <v>110</v>
      </c>
      <c r="BP32" s="9">
        <v>0</v>
      </c>
      <c r="BQ32" s="9">
        <v>0</v>
      </c>
      <c r="BR32" s="9">
        <v>0</v>
      </c>
      <c r="BS32" s="9">
        <f t="shared" si="17"/>
        <v>0</v>
      </c>
      <c r="BT32" s="9">
        <v>0</v>
      </c>
      <c r="BU32" s="9">
        <v>0</v>
      </c>
      <c r="BV32" s="9">
        <f t="shared" si="18"/>
        <v>0</v>
      </c>
      <c r="BW32" s="9">
        <v>0</v>
      </c>
      <c r="BX32" s="9">
        <v>0</v>
      </c>
      <c r="BY32" s="9">
        <f t="shared" si="19"/>
        <v>0</v>
      </c>
      <c r="BZ32" s="9">
        <v>0</v>
      </c>
      <c r="CA32" s="9">
        <v>0</v>
      </c>
      <c r="CB32" s="9">
        <f t="shared" si="20"/>
        <v>0</v>
      </c>
      <c r="CC32" s="9">
        <v>0</v>
      </c>
      <c r="CD32" s="9">
        <v>0</v>
      </c>
      <c r="CE32" s="9">
        <f t="shared" si="21"/>
        <v>0</v>
      </c>
      <c r="CF32" s="9">
        <v>0</v>
      </c>
      <c r="CG32" s="9">
        <v>0</v>
      </c>
      <c r="CH32" s="9">
        <f t="shared" si="22"/>
        <v>260</v>
      </c>
      <c r="CI32" s="9">
        <v>130</v>
      </c>
      <c r="CJ32" s="9">
        <v>130</v>
      </c>
      <c r="CK32" s="9">
        <f t="shared" si="23"/>
        <v>0</v>
      </c>
      <c r="CL32" s="9">
        <v>0</v>
      </c>
      <c r="CM32" s="9">
        <v>0</v>
      </c>
      <c r="CN32" s="9">
        <f t="shared" si="24"/>
        <v>233</v>
      </c>
      <c r="CO32" s="9">
        <v>132</v>
      </c>
      <c r="CP32" s="9">
        <v>101</v>
      </c>
      <c r="CQ32" s="9">
        <f t="shared" si="25"/>
        <v>0</v>
      </c>
      <c r="CR32" s="9"/>
      <c r="CS32" s="9"/>
      <c r="CT32" s="9">
        <f t="shared" si="31"/>
        <v>0</v>
      </c>
      <c r="CU32" s="9">
        <f t="shared" si="31"/>
        <v>0</v>
      </c>
      <c r="CV32" s="9">
        <f t="shared" si="31"/>
        <v>0</v>
      </c>
      <c r="CW32" s="9">
        <f t="shared" si="32"/>
        <v>0</v>
      </c>
      <c r="CX32" s="9"/>
      <c r="CY32" s="9"/>
      <c r="CZ32" s="9">
        <f t="shared" si="26"/>
        <v>0</v>
      </c>
      <c r="DA32" s="9"/>
      <c r="DB32" s="9"/>
      <c r="DC32" s="9">
        <f t="shared" si="27"/>
        <v>0</v>
      </c>
      <c r="DD32" s="9"/>
      <c r="DE32" s="9"/>
      <c r="DF32" s="10">
        <f t="shared" si="33"/>
        <v>12542</v>
      </c>
      <c r="DG32" s="10">
        <f t="shared" si="33"/>
        <v>7252</v>
      </c>
      <c r="DH32" s="10">
        <f t="shared" si="33"/>
        <v>5290</v>
      </c>
    </row>
    <row r="33" spans="1:112" ht="15.75" x14ac:dyDescent="0.2">
      <c r="A33" s="8" t="s">
        <v>100</v>
      </c>
      <c r="B33" s="9">
        <f t="shared" si="0"/>
        <v>950</v>
      </c>
      <c r="C33" s="9">
        <v>950</v>
      </c>
      <c r="D33" s="9">
        <v>0</v>
      </c>
      <c r="E33" s="9">
        <f t="shared" si="1"/>
        <v>80</v>
      </c>
      <c r="F33" s="9">
        <v>60</v>
      </c>
      <c r="G33" s="9">
        <v>20</v>
      </c>
      <c r="H33" s="9">
        <f t="shared" si="2"/>
        <v>0</v>
      </c>
      <c r="I33" s="9">
        <v>0</v>
      </c>
      <c r="J33" s="9">
        <v>0</v>
      </c>
      <c r="K33" s="9">
        <f t="shared" si="3"/>
        <v>0</v>
      </c>
      <c r="L33" s="9">
        <v>0</v>
      </c>
      <c r="M33" s="9">
        <v>0</v>
      </c>
      <c r="N33" s="9">
        <f t="shared" si="4"/>
        <v>1838</v>
      </c>
      <c r="O33" s="9">
        <v>1579</v>
      </c>
      <c r="P33" s="9">
        <v>259</v>
      </c>
      <c r="Q33" s="9">
        <f t="shared" si="5"/>
        <v>2240</v>
      </c>
      <c r="R33" s="9">
        <v>1900</v>
      </c>
      <c r="S33" s="9">
        <v>340</v>
      </c>
      <c r="T33" s="9">
        <f t="shared" si="6"/>
        <v>4392</v>
      </c>
      <c r="U33" s="9">
        <f t="shared" si="7"/>
        <v>3691</v>
      </c>
      <c r="V33" s="9">
        <f t="shared" si="8"/>
        <v>701</v>
      </c>
      <c r="W33" s="9">
        <f t="shared" si="9"/>
        <v>2901</v>
      </c>
      <c r="X33" s="9">
        <v>0</v>
      </c>
      <c r="Y33" s="9">
        <v>2901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f t="shared" si="10"/>
        <v>701</v>
      </c>
      <c r="AK33" s="9">
        <v>0</v>
      </c>
      <c r="AL33" s="9">
        <v>701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f t="shared" si="29"/>
        <v>0</v>
      </c>
      <c r="AT33" s="9">
        <f t="shared" si="30"/>
        <v>0</v>
      </c>
      <c r="AU33" s="9">
        <v>0</v>
      </c>
      <c r="AV33" s="9">
        <v>0</v>
      </c>
      <c r="AW33" s="9">
        <f t="shared" si="11"/>
        <v>0</v>
      </c>
      <c r="AX33" s="9">
        <v>0</v>
      </c>
      <c r="AY33" s="9">
        <v>0</v>
      </c>
      <c r="AZ33" s="9">
        <f t="shared" si="12"/>
        <v>0</v>
      </c>
      <c r="BA33" s="9">
        <v>0</v>
      </c>
      <c r="BB33" s="9">
        <v>0</v>
      </c>
      <c r="BC33" s="9">
        <v>0</v>
      </c>
      <c r="BD33" s="9">
        <f t="shared" si="13"/>
        <v>0</v>
      </c>
      <c r="BE33" s="9">
        <v>0</v>
      </c>
      <c r="BF33" s="9">
        <v>0</v>
      </c>
      <c r="BG33" s="9">
        <f t="shared" si="14"/>
        <v>0</v>
      </c>
      <c r="BH33" s="9">
        <v>0</v>
      </c>
      <c r="BI33" s="9">
        <v>0</v>
      </c>
      <c r="BJ33" s="9">
        <f t="shared" si="15"/>
        <v>0</v>
      </c>
      <c r="BK33" s="9">
        <v>0</v>
      </c>
      <c r="BL33" s="9">
        <v>0</v>
      </c>
      <c r="BM33" s="9">
        <f t="shared" si="16"/>
        <v>790</v>
      </c>
      <c r="BN33" s="9">
        <v>790</v>
      </c>
      <c r="BO33" s="9">
        <v>0</v>
      </c>
      <c r="BP33" s="9">
        <v>0</v>
      </c>
      <c r="BQ33" s="9">
        <v>0</v>
      </c>
      <c r="BR33" s="9">
        <v>0</v>
      </c>
      <c r="BS33" s="9">
        <f t="shared" si="17"/>
        <v>0</v>
      </c>
      <c r="BT33" s="9">
        <v>0</v>
      </c>
      <c r="BU33" s="9">
        <v>0</v>
      </c>
      <c r="BV33" s="9">
        <f t="shared" si="18"/>
        <v>0</v>
      </c>
      <c r="BW33" s="9">
        <v>0</v>
      </c>
      <c r="BX33" s="9">
        <v>0</v>
      </c>
      <c r="BY33" s="9">
        <f t="shared" si="19"/>
        <v>0</v>
      </c>
      <c r="BZ33" s="9">
        <v>0</v>
      </c>
      <c r="CA33" s="9">
        <v>0</v>
      </c>
      <c r="CB33" s="9">
        <f t="shared" si="20"/>
        <v>0</v>
      </c>
      <c r="CC33" s="9">
        <v>0</v>
      </c>
      <c r="CD33" s="9">
        <v>0</v>
      </c>
      <c r="CE33" s="9">
        <f t="shared" si="21"/>
        <v>0</v>
      </c>
      <c r="CF33" s="9">
        <v>0</v>
      </c>
      <c r="CG33" s="9">
        <v>0</v>
      </c>
      <c r="CH33" s="9">
        <f t="shared" si="22"/>
        <v>0</v>
      </c>
      <c r="CI33" s="9">
        <v>0</v>
      </c>
      <c r="CJ33" s="9">
        <v>0</v>
      </c>
      <c r="CK33" s="9">
        <f t="shared" si="23"/>
        <v>0</v>
      </c>
      <c r="CL33" s="9">
        <v>0</v>
      </c>
      <c r="CM33" s="9">
        <v>0</v>
      </c>
      <c r="CN33" s="9">
        <f t="shared" si="24"/>
        <v>0</v>
      </c>
      <c r="CO33" s="9">
        <v>0</v>
      </c>
      <c r="CP33" s="9">
        <v>0</v>
      </c>
      <c r="CQ33" s="9">
        <f t="shared" si="25"/>
        <v>0</v>
      </c>
      <c r="CR33" s="9">
        <v>0</v>
      </c>
      <c r="CS33" s="9">
        <v>0</v>
      </c>
      <c r="CT33" s="9">
        <f t="shared" si="31"/>
        <v>0</v>
      </c>
      <c r="CU33" s="9">
        <f t="shared" si="31"/>
        <v>0</v>
      </c>
      <c r="CV33" s="9">
        <f t="shared" si="31"/>
        <v>0</v>
      </c>
      <c r="CW33" s="9">
        <f t="shared" si="32"/>
        <v>0</v>
      </c>
      <c r="CX33" s="9">
        <v>0</v>
      </c>
      <c r="CY33" s="9">
        <v>0</v>
      </c>
      <c r="CZ33" s="9">
        <f t="shared" si="26"/>
        <v>0</v>
      </c>
      <c r="DA33" s="9">
        <v>0</v>
      </c>
      <c r="DB33" s="9">
        <v>0</v>
      </c>
      <c r="DC33" s="9">
        <f t="shared" si="27"/>
        <v>0</v>
      </c>
      <c r="DD33" s="9">
        <v>0</v>
      </c>
      <c r="DE33" s="9"/>
      <c r="DF33" s="10">
        <f t="shared" si="33"/>
        <v>9500</v>
      </c>
      <c r="DG33" s="10">
        <f t="shared" si="33"/>
        <v>8180</v>
      </c>
      <c r="DH33" s="10">
        <f t="shared" si="33"/>
        <v>1320</v>
      </c>
    </row>
    <row r="34" spans="1:112" ht="15.75" x14ac:dyDescent="0.2">
      <c r="A34" s="8" t="s">
        <v>101</v>
      </c>
      <c r="B34" s="9">
        <f t="shared" si="0"/>
        <v>0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2"/>
        <v>0</v>
      </c>
      <c r="I34" s="9">
        <v>0</v>
      </c>
      <c r="J34" s="9">
        <v>0</v>
      </c>
      <c r="K34" s="9">
        <f t="shared" si="3"/>
        <v>0</v>
      </c>
      <c r="L34" s="9">
        <v>0</v>
      </c>
      <c r="M34" s="9">
        <v>0</v>
      </c>
      <c r="N34" s="9">
        <f t="shared" si="4"/>
        <v>0</v>
      </c>
      <c r="O34" s="9">
        <v>0</v>
      </c>
      <c r="P34" s="9">
        <v>0</v>
      </c>
      <c r="Q34" s="9">
        <f t="shared" si="5"/>
        <v>861</v>
      </c>
      <c r="R34" s="9">
        <v>780</v>
      </c>
      <c r="S34" s="9">
        <v>81</v>
      </c>
      <c r="T34" s="9">
        <f t="shared" si="6"/>
        <v>1639</v>
      </c>
      <c r="U34" s="9">
        <f t="shared" si="7"/>
        <v>981</v>
      </c>
      <c r="V34" s="9">
        <f t="shared" si="8"/>
        <v>658</v>
      </c>
      <c r="W34" s="9">
        <f t="shared" si="9"/>
        <v>662</v>
      </c>
      <c r="X34" s="9">
        <v>0</v>
      </c>
      <c r="Y34" s="9">
        <v>662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f t="shared" si="10"/>
        <v>658</v>
      </c>
      <c r="AK34" s="9">
        <v>0</v>
      </c>
      <c r="AL34" s="9">
        <v>658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f t="shared" si="29"/>
        <v>0</v>
      </c>
      <c r="AT34" s="9">
        <f t="shared" si="30"/>
        <v>0</v>
      </c>
      <c r="AU34" s="9">
        <v>0</v>
      </c>
      <c r="AV34" s="9">
        <v>0</v>
      </c>
      <c r="AW34" s="9">
        <f t="shared" si="11"/>
        <v>0</v>
      </c>
      <c r="AX34" s="9">
        <v>0</v>
      </c>
      <c r="AY34" s="9">
        <v>0</v>
      </c>
      <c r="AZ34" s="9">
        <f t="shared" si="12"/>
        <v>0</v>
      </c>
      <c r="BA34" s="9">
        <v>0</v>
      </c>
      <c r="BB34" s="9">
        <v>0</v>
      </c>
      <c r="BC34" s="9">
        <v>0</v>
      </c>
      <c r="BD34" s="9">
        <f t="shared" si="13"/>
        <v>0</v>
      </c>
      <c r="BE34" s="9">
        <v>0</v>
      </c>
      <c r="BF34" s="9">
        <v>0</v>
      </c>
      <c r="BG34" s="9">
        <f t="shared" si="14"/>
        <v>0</v>
      </c>
      <c r="BH34" s="9">
        <v>0</v>
      </c>
      <c r="BI34" s="9">
        <v>0</v>
      </c>
      <c r="BJ34" s="9">
        <f t="shared" si="15"/>
        <v>0</v>
      </c>
      <c r="BK34" s="9">
        <v>0</v>
      </c>
      <c r="BL34" s="9">
        <v>0</v>
      </c>
      <c r="BM34" s="9">
        <f t="shared" si="16"/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f t="shared" si="17"/>
        <v>0</v>
      </c>
      <c r="BT34" s="9">
        <v>0</v>
      </c>
      <c r="BU34" s="9">
        <v>0</v>
      </c>
      <c r="BV34" s="9">
        <f t="shared" si="18"/>
        <v>0</v>
      </c>
      <c r="BW34" s="9">
        <v>0</v>
      </c>
      <c r="BX34" s="9">
        <v>0</v>
      </c>
      <c r="BY34" s="9">
        <f t="shared" si="19"/>
        <v>0</v>
      </c>
      <c r="BZ34" s="9">
        <v>0</v>
      </c>
      <c r="CA34" s="9">
        <v>0</v>
      </c>
      <c r="CB34" s="9">
        <f t="shared" si="20"/>
        <v>0</v>
      </c>
      <c r="CC34" s="9">
        <v>0</v>
      </c>
      <c r="CD34" s="9">
        <v>0</v>
      </c>
      <c r="CE34" s="9">
        <f t="shared" si="21"/>
        <v>0</v>
      </c>
      <c r="CF34" s="9">
        <v>0</v>
      </c>
      <c r="CG34" s="9">
        <v>0</v>
      </c>
      <c r="CH34" s="9">
        <f t="shared" si="22"/>
        <v>0</v>
      </c>
      <c r="CI34" s="9">
        <v>0</v>
      </c>
      <c r="CJ34" s="9">
        <v>0</v>
      </c>
      <c r="CK34" s="9">
        <f t="shared" si="23"/>
        <v>0</v>
      </c>
      <c r="CL34" s="9">
        <v>0</v>
      </c>
      <c r="CM34" s="9">
        <v>0</v>
      </c>
      <c r="CN34" s="9">
        <f t="shared" si="24"/>
        <v>0</v>
      </c>
      <c r="CO34" s="9">
        <v>0</v>
      </c>
      <c r="CP34" s="9">
        <v>0</v>
      </c>
      <c r="CQ34" s="9">
        <f t="shared" si="25"/>
        <v>0</v>
      </c>
      <c r="CR34" s="9">
        <v>0</v>
      </c>
      <c r="CS34" s="9">
        <v>0</v>
      </c>
      <c r="CT34" s="9">
        <f t="shared" si="31"/>
        <v>319</v>
      </c>
      <c r="CU34" s="9">
        <f t="shared" si="31"/>
        <v>319</v>
      </c>
      <c r="CV34" s="9">
        <f t="shared" si="31"/>
        <v>0</v>
      </c>
      <c r="CW34" s="9">
        <f t="shared" si="32"/>
        <v>0</v>
      </c>
      <c r="CX34" s="9">
        <v>0</v>
      </c>
      <c r="CY34" s="9">
        <v>0</v>
      </c>
      <c r="CZ34" s="9">
        <f t="shared" si="26"/>
        <v>319</v>
      </c>
      <c r="DA34" s="9">
        <v>319</v>
      </c>
      <c r="DB34" s="9"/>
      <c r="DC34" s="9">
        <f t="shared" si="27"/>
        <v>0</v>
      </c>
      <c r="DD34" s="9"/>
      <c r="DE34" s="9"/>
      <c r="DF34" s="10">
        <f t="shared" si="33"/>
        <v>2500</v>
      </c>
      <c r="DG34" s="10">
        <f t="shared" si="33"/>
        <v>1761</v>
      </c>
      <c r="DH34" s="10">
        <f t="shared" si="33"/>
        <v>739</v>
      </c>
    </row>
    <row r="35" spans="1:112" ht="15.75" x14ac:dyDescent="0.2">
      <c r="A35" s="8" t="s">
        <v>102</v>
      </c>
      <c r="B35" s="9">
        <f t="shared" si="0"/>
        <v>0</v>
      </c>
      <c r="C35" s="9"/>
      <c r="D35" s="9"/>
      <c r="E35" s="9">
        <f t="shared" si="1"/>
        <v>0</v>
      </c>
      <c r="F35" s="9"/>
      <c r="G35" s="9"/>
      <c r="H35" s="9">
        <f t="shared" si="2"/>
        <v>0</v>
      </c>
      <c r="I35" s="9"/>
      <c r="J35" s="9"/>
      <c r="K35" s="9">
        <f t="shared" si="3"/>
        <v>0</v>
      </c>
      <c r="L35" s="9"/>
      <c r="M35" s="9"/>
      <c r="N35" s="9">
        <f t="shared" si="4"/>
        <v>0</v>
      </c>
      <c r="O35" s="9"/>
      <c r="P35" s="9"/>
      <c r="Q35" s="9">
        <f t="shared" si="5"/>
        <v>24811</v>
      </c>
      <c r="R35" s="9">
        <v>21311</v>
      </c>
      <c r="S35" s="9">
        <v>3500</v>
      </c>
      <c r="T35" s="9">
        <f t="shared" si="6"/>
        <v>600</v>
      </c>
      <c r="U35" s="9">
        <f t="shared" si="7"/>
        <v>500</v>
      </c>
      <c r="V35" s="9">
        <f t="shared" si="8"/>
        <v>100</v>
      </c>
      <c r="W35" s="9">
        <f t="shared" si="9"/>
        <v>500</v>
      </c>
      <c r="X35" s="9">
        <v>500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>
        <f t="shared" si="10"/>
        <v>100</v>
      </c>
      <c r="AK35" s="9">
        <v>100</v>
      </c>
      <c r="AL35" s="9"/>
      <c r="AM35" s="9"/>
      <c r="AN35" s="9"/>
      <c r="AO35" s="9"/>
      <c r="AP35" s="9"/>
      <c r="AQ35" s="9"/>
      <c r="AR35" s="9"/>
      <c r="AS35" s="9">
        <f t="shared" si="29"/>
        <v>0</v>
      </c>
      <c r="AT35" s="9">
        <f t="shared" si="30"/>
        <v>0</v>
      </c>
      <c r="AU35" s="9"/>
      <c r="AV35" s="9"/>
      <c r="AW35" s="9">
        <f t="shared" si="11"/>
        <v>0</v>
      </c>
      <c r="AX35" s="9"/>
      <c r="AY35" s="9"/>
      <c r="AZ35" s="9">
        <f t="shared" si="12"/>
        <v>0</v>
      </c>
      <c r="BA35" s="9"/>
      <c r="BB35" s="9"/>
      <c r="BC35" s="9"/>
      <c r="BD35" s="9">
        <f t="shared" si="13"/>
        <v>0</v>
      </c>
      <c r="BE35" s="9"/>
      <c r="BF35" s="9"/>
      <c r="BG35" s="9">
        <f t="shared" si="14"/>
        <v>0</v>
      </c>
      <c r="BH35" s="9"/>
      <c r="BI35" s="9"/>
      <c r="BJ35" s="9">
        <f t="shared" si="15"/>
        <v>0</v>
      </c>
      <c r="BK35" s="9"/>
      <c r="BL35" s="9"/>
      <c r="BM35" s="9">
        <f t="shared" si="16"/>
        <v>0</v>
      </c>
      <c r="BN35" s="9"/>
      <c r="BO35" s="9"/>
      <c r="BP35" s="9"/>
      <c r="BQ35" s="9"/>
      <c r="BR35" s="9"/>
      <c r="BS35" s="9">
        <f t="shared" si="17"/>
        <v>0</v>
      </c>
      <c r="BT35" s="9"/>
      <c r="BU35" s="9"/>
      <c r="BV35" s="9">
        <f t="shared" si="18"/>
        <v>0</v>
      </c>
      <c r="BW35" s="9"/>
      <c r="BX35" s="9"/>
      <c r="BY35" s="9">
        <f t="shared" si="19"/>
        <v>0</v>
      </c>
      <c r="BZ35" s="9"/>
      <c r="CA35" s="9"/>
      <c r="CB35" s="9">
        <f t="shared" si="20"/>
        <v>0</v>
      </c>
      <c r="CC35" s="9"/>
      <c r="CD35" s="9"/>
      <c r="CE35" s="9">
        <f t="shared" si="21"/>
        <v>0</v>
      </c>
      <c r="CF35" s="9"/>
      <c r="CG35" s="9"/>
      <c r="CH35" s="9">
        <f t="shared" si="22"/>
        <v>0</v>
      </c>
      <c r="CI35" s="9"/>
      <c r="CJ35" s="9"/>
      <c r="CK35" s="9">
        <f t="shared" si="23"/>
        <v>0</v>
      </c>
      <c r="CL35" s="9"/>
      <c r="CM35" s="9"/>
      <c r="CN35" s="9">
        <f t="shared" si="24"/>
        <v>0</v>
      </c>
      <c r="CO35" s="9"/>
      <c r="CP35" s="9"/>
      <c r="CQ35" s="9">
        <f t="shared" si="25"/>
        <v>0</v>
      </c>
      <c r="CR35" s="9"/>
      <c r="CS35" s="9"/>
      <c r="CT35" s="9">
        <f t="shared" si="31"/>
        <v>0</v>
      </c>
      <c r="CU35" s="9">
        <f t="shared" si="31"/>
        <v>0</v>
      </c>
      <c r="CV35" s="9">
        <f t="shared" si="31"/>
        <v>0</v>
      </c>
      <c r="CW35" s="9">
        <f t="shared" si="32"/>
        <v>0</v>
      </c>
      <c r="CX35" s="9"/>
      <c r="CY35" s="9"/>
      <c r="CZ35" s="9">
        <f t="shared" si="26"/>
        <v>0</v>
      </c>
      <c r="DA35" s="9"/>
      <c r="DB35" s="9"/>
      <c r="DC35" s="9">
        <f t="shared" si="27"/>
        <v>0</v>
      </c>
      <c r="DD35" s="9"/>
      <c r="DE35" s="9"/>
      <c r="DF35" s="10">
        <f t="shared" si="33"/>
        <v>25411</v>
      </c>
      <c r="DG35" s="10">
        <f t="shared" si="33"/>
        <v>21811</v>
      </c>
      <c r="DH35" s="10">
        <f t="shared" si="33"/>
        <v>3600</v>
      </c>
    </row>
    <row r="36" spans="1:112" ht="15.75" x14ac:dyDescent="0.2">
      <c r="A36" s="8" t="s">
        <v>103</v>
      </c>
      <c r="B36" s="9">
        <f t="shared" si="0"/>
        <v>49</v>
      </c>
      <c r="C36" s="9">
        <v>27</v>
      </c>
      <c r="D36" s="9">
        <v>22</v>
      </c>
      <c r="E36" s="9">
        <f t="shared" si="1"/>
        <v>262</v>
      </c>
      <c r="F36" s="9">
        <v>235</v>
      </c>
      <c r="G36" s="9">
        <v>27</v>
      </c>
      <c r="H36" s="9">
        <f t="shared" si="2"/>
        <v>0</v>
      </c>
      <c r="I36" s="9">
        <v>0</v>
      </c>
      <c r="J36" s="9">
        <v>0</v>
      </c>
      <c r="K36" s="9">
        <f t="shared" si="3"/>
        <v>0</v>
      </c>
      <c r="L36" s="9">
        <v>0</v>
      </c>
      <c r="M36" s="9">
        <v>0</v>
      </c>
      <c r="N36" s="9">
        <f t="shared" si="4"/>
        <v>0</v>
      </c>
      <c r="O36" s="9">
        <v>0</v>
      </c>
      <c r="P36" s="9">
        <v>0</v>
      </c>
      <c r="Q36" s="9">
        <f t="shared" si="5"/>
        <v>318</v>
      </c>
      <c r="R36" s="9">
        <v>288</v>
      </c>
      <c r="S36" s="9">
        <v>30</v>
      </c>
      <c r="T36" s="9">
        <f t="shared" si="6"/>
        <v>2733</v>
      </c>
      <c r="U36" s="9">
        <f t="shared" si="7"/>
        <v>1949</v>
      </c>
      <c r="V36" s="9">
        <f t="shared" si="8"/>
        <v>784</v>
      </c>
      <c r="W36" s="9">
        <f t="shared" si="9"/>
        <v>1817</v>
      </c>
      <c r="X36" s="9">
        <v>308</v>
      </c>
      <c r="Y36" s="9">
        <v>1108</v>
      </c>
      <c r="Z36" s="9">
        <v>401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f t="shared" si="10"/>
        <v>784</v>
      </c>
      <c r="AK36" s="9">
        <v>172</v>
      </c>
      <c r="AL36" s="9">
        <v>612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f t="shared" si="29"/>
        <v>0</v>
      </c>
      <c r="AT36" s="9">
        <f t="shared" si="30"/>
        <v>0</v>
      </c>
      <c r="AU36" s="9">
        <v>0</v>
      </c>
      <c r="AV36" s="9">
        <v>0</v>
      </c>
      <c r="AW36" s="9">
        <f t="shared" si="11"/>
        <v>0</v>
      </c>
      <c r="AX36" s="9">
        <v>0</v>
      </c>
      <c r="AY36" s="9">
        <v>0</v>
      </c>
      <c r="AZ36" s="9">
        <f t="shared" si="12"/>
        <v>0</v>
      </c>
      <c r="BA36" s="9">
        <v>0</v>
      </c>
      <c r="BB36" s="9">
        <v>0</v>
      </c>
      <c r="BC36" s="9">
        <v>0</v>
      </c>
      <c r="BD36" s="9">
        <f t="shared" si="13"/>
        <v>0</v>
      </c>
      <c r="BE36" s="9">
        <v>0</v>
      </c>
      <c r="BF36" s="9">
        <v>0</v>
      </c>
      <c r="BG36" s="9">
        <f t="shared" si="14"/>
        <v>28</v>
      </c>
      <c r="BH36" s="9">
        <v>28</v>
      </c>
      <c r="BI36" s="9">
        <v>0</v>
      </c>
      <c r="BJ36" s="9">
        <f t="shared" si="15"/>
        <v>0</v>
      </c>
      <c r="BK36" s="9">
        <v>0</v>
      </c>
      <c r="BL36" s="9">
        <v>0</v>
      </c>
      <c r="BM36" s="9">
        <f t="shared" si="16"/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f t="shared" si="17"/>
        <v>0</v>
      </c>
      <c r="BT36" s="9">
        <v>0</v>
      </c>
      <c r="BU36" s="9">
        <v>0</v>
      </c>
      <c r="BV36" s="9">
        <f t="shared" si="18"/>
        <v>0</v>
      </c>
      <c r="BW36" s="9">
        <v>0</v>
      </c>
      <c r="BX36" s="9">
        <v>0</v>
      </c>
      <c r="BY36" s="9">
        <f t="shared" si="19"/>
        <v>0</v>
      </c>
      <c r="BZ36" s="9">
        <v>0</v>
      </c>
      <c r="CA36" s="9">
        <v>0</v>
      </c>
      <c r="CB36" s="9">
        <f t="shared" si="20"/>
        <v>0</v>
      </c>
      <c r="CC36" s="9">
        <v>0</v>
      </c>
      <c r="CD36" s="9">
        <v>0</v>
      </c>
      <c r="CE36" s="9">
        <f t="shared" si="21"/>
        <v>0</v>
      </c>
      <c r="CF36" s="9">
        <v>0</v>
      </c>
      <c r="CG36" s="9">
        <v>0</v>
      </c>
      <c r="CH36" s="9">
        <f t="shared" si="22"/>
        <v>0</v>
      </c>
      <c r="CI36" s="9">
        <v>0</v>
      </c>
      <c r="CJ36" s="9">
        <v>0</v>
      </c>
      <c r="CK36" s="9">
        <f t="shared" si="23"/>
        <v>0</v>
      </c>
      <c r="CL36" s="9">
        <v>0</v>
      </c>
      <c r="CM36" s="9">
        <v>0</v>
      </c>
      <c r="CN36" s="9">
        <f t="shared" si="24"/>
        <v>104</v>
      </c>
      <c r="CO36" s="9">
        <v>104</v>
      </c>
      <c r="CP36" s="9">
        <v>0</v>
      </c>
      <c r="CQ36" s="9">
        <f t="shared" si="25"/>
        <v>0</v>
      </c>
      <c r="CR36" s="9">
        <v>0</v>
      </c>
      <c r="CS36" s="9">
        <v>0</v>
      </c>
      <c r="CT36" s="9">
        <f t="shared" si="31"/>
        <v>0</v>
      </c>
      <c r="CU36" s="9">
        <f t="shared" si="31"/>
        <v>0</v>
      </c>
      <c r="CV36" s="9">
        <f t="shared" si="31"/>
        <v>0</v>
      </c>
      <c r="CW36" s="9">
        <f t="shared" si="32"/>
        <v>0</v>
      </c>
      <c r="CX36" s="9">
        <v>0</v>
      </c>
      <c r="CY36" s="9">
        <v>0</v>
      </c>
      <c r="CZ36" s="9">
        <f t="shared" si="26"/>
        <v>0</v>
      </c>
      <c r="DA36" s="9">
        <v>0</v>
      </c>
      <c r="DB36" s="9">
        <v>0</v>
      </c>
      <c r="DC36" s="9">
        <f t="shared" si="27"/>
        <v>0</v>
      </c>
      <c r="DD36" s="9"/>
      <c r="DE36" s="9"/>
      <c r="DF36" s="10">
        <f t="shared" si="33"/>
        <v>3362</v>
      </c>
      <c r="DG36" s="10">
        <f t="shared" si="33"/>
        <v>2499</v>
      </c>
      <c r="DH36" s="10">
        <f t="shared" si="33"/>
        <v>863</v>
      </c>
    </row>
    <row r="37" spans="1:112" ht="15.75" x14ac:dyDescent="0.2">
      <c r="A37" s="8" t="s">
        <v>104</v>
      </c>
      <c r="B37" s="9">
        <f t="shared" si="0"/>
        <v>350</v>
      </c>
      <c r="C37" s="9">
        <v>190</v>
      </c>
      <c r="D37" s="9">
        <v>160</v>
      </c>
      <c r="E37" s="9">
        <f t="shared" si="1"/>
        <v>4712</v>
      </c>
      <c r="F37" s="9">
        <v>3230</v>
      </c>
      <c r="G37" s="9">
        <v>1482</v>
      </c>
      <c r="H37" s="9">
        <f t="shared" si="2"/>
        <v>0</v>
      </c>
      <c r="I37" s="9">
        <v>0</v>
      </c>
      <c r="J37" s="9">
        <v>0</v>
      </c>
      <c r="K37" s="9">
        <f t="shared" si="3"/>
        <v>2450</v>
      </c>
      <c r="L37" s="9">
        <v>2450</v>
      </c>
      <c r="M37" s="9">
        <v>0</v>
      </c>
      <c r="N37" s="9">
        <f t="shared" si="4"/>
        <v>1460</v>
      </c>
      <c r="O37" s="9">
        <v>0</v>
      </c>
      <c r="P37" s="9">
        <v>1460</v>
      </c>
      <c r="Q37" s="9">
        <f t="shared" si="5"/>
        <v>0</v>
      </c>
      <c r="R37" s="9">
        <v>0</v>
      </c>
      <c r="S37" s="9">
        <v>0</v>
      </c>
      <c r="T37" s="9">
        <f t="shared" si="6"/>
        <v>4667</v>
      </c>
      <c r="U37" s="9">
        <f t="shared" si="7"/>
        <v>3702</v>
      </c>
      <c r="V37" s="9">
        <f t="shared" si="8"/>
        <v>965</v>
      </c>
      <c r="W37" s="9">
        <f t="shared" si="9"/>
        <v>3702</v>
      </c>
      <c r="X37" s="9">
        <v>2702</v>
      </c>
      <c r="Y37" s="9">
        <v>1000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f t="shared" si="10"/>
        <v>965</v>
      </c>
      <c r="AK37" s="9">
        <v>0</v>
      </c>
      <c r="AL37" s="9">
        <v>965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f t="shared" si="29"/>
        <v>0</v>
      </c>
      <c r="AT37" s="9">
        <f t="shared" si="30"/>
        <v>0</v>
      </c>
      <c r="AU37" s="9">
        <v>0</v>
      </c>
      <c r="AV37" s="9">
        <v>0</v>
      </c>
      <c r="AW37" s="9">
        <f t="shared" si="11"/>
        <v>0</v>
      </c>
      <c r="AX37" s="9">
        <v>0</v>
      </c>
      <c r="AY37" s="9">
        <v>0</v>
      </c>
      <c r="AZ37" s="9">
        <f t="shared" si="12"/>
        <v>0</v>
      </c>
      <c r="BA37" s="9">
        <v>0</v>
      </c>
      <c r="BB37" s="9">
        <v>0</v>
      </c>
      <c r="BC37" s="9">
        <v>0</v>
      </c>
      <c r="BD37" s="9">
        <f t="shared" si="13"/>
        <v>0</v>
      </c>
      <c r="BE37" s="9">
        <v>0</v>
      </c>
      <c r="BF37" s="9">
        <v>0</v>
      </c>
      <c r="BG37" s="9">
        <f t="shared" si="14"/>
        <v>0</v>
      </c>
      <c r="BH37" s="9">
        <v>0</v>
      </c>
      <c r="BI37" s="9">
        <v>0</v>
      </c>
      <c r="BJ37" s="9">
        <f t="shared" si="15"/>
        <v>0</v>
      </c>
      <c r="BK37" s="9">
        <v>0</v>
      </c>
      <c r="BL37" s="9">
        <v>0</v>
      </c>
      <c r="BM37" s="9">
        <f t="shared" si="16"/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f t="shared" si="17"/>
        <v>0</v>
      </c>
      <c r="BT37" s="9">
        <v>0</v>
      </c>
      <c r="BU37" s="9">
        <v>0</v>
      </c>
      <c r="BV37" s="9">
        <f t="shared" si="18"/>
        <v>0</v>
      </c>
      <c r="BW37" s="9">
        <v>0</v>
      </c>
      <c r="BX37" s="9">
        <v>0</v>
      </c>
      <c r="BY37" s="9">
        <f t="shared" si="19"/>
        <v>0</v>
      </c>
      <c r="BZ37" s="9">
        <v>0</v>
      </c>
      <c r="CA37" s="9">
        <v>0</v>
      </c>
      <c r="CB37" s="9">
        <f t="shared" si="20"/>
        <v>0</v>
      </c>
      <c r="CC37" s="9">
        <v>0</v>
      </c>
      <c r="CD37" s="9">
        <v>0</v>
      </c>
      <c r="CE37" s="9">
        <f t="shared" si="21"/>
        <v>0</v>
      </c>
      <c r="CF37" s="9">
        <v>0</v>
      </c>
      <c r="CG37" s="9">
        <v>0</v>
      </c>
      <c r="CH37" s="9">
        <f t="shared" si="22"/>
        <v>0</v>
      </c>
      <c r="CI37" s="9">
        <v>0</v>
      </c>
      <c r="CJ37" s="9">
        <v>0</v>
      </c>
      <c r="CK37" s="9">
        <f t="shared" si="23"/>
        <v>0</v>
      </c>
      <c r="CL37" s="9">
        <v>0</v>
      </c>
      <c r="CM37" s="9">
        <v>0</v>
      </c>
      <c r="CN37" s="9">
        <f t="shared" si="24"/>
        <v>0</v>
      </c>
      <c r="CO37" s="9">
        <v>0</v>
      </c>
      <c r="CP37" s="9">
        <v>0</v>
      </c>
      <c r="CQ37" s="9">
        <f t="shared" si="25"/>
        <v>0</v>
      </c>
      <c r="CR37" s="9">
        <v>0</v>
      </c>
      <c r="CS37" s="9">
        <v>0</v>
      </c>
      <c r="CT37" s="9">
        <f t="shared" si="31"/>
        <v>0</v>
      </c>
      <c r="CU37" s="9">
        <f t="shared" si="31"/>
        <v>0</v>
      </c>
      <c r="CV37" s="9">
        <f t="shared" si="31"/>
        <v>0</v>
      </c>
      <c r="CW37" s="9">
        <f t="shared" si="32"/>
        <v>0</v>
      </c>
      <c r="CX37" s="9">
        <v>0</v>
      </c>
      <c r="CY37" s="9">
        <v>0</v>
      </c>
      <c r="CZ37" s="9">
        <f t="shared" si="26"/>
        <v>0</v>
      </c>
      <c r="DA37" s="9">
        <v>0</v>
      </c>
      <c r="DB37" s="9">
        <v>0</v>
      </c>
      <c r="DC37" s="9">
        <f t="shared" si="27"/>
        <v>0</v>
      </c>
      <c r="DD37" s="9">
        <v>0</v>
      </c>
      <c r="DE37" s="9"/>
      <c r="DF37" s="10">
        <f t="shared" si="33"/>
        <v>13639</v>
      </c>
      <c r="DG37" s="10">
        <f t="shared" si="33"/>
        <v>9572</v>
      </c>
      <c r="DH37" s="10">
        <f t="shared" si="33"/>
        <v>4067</v>
      </c>
    </row>
    <row r="38" spans="1:112" ht="15.75" x14ac:dyDescent="0.2">
      <c r="A38" s="8" t="s">
        <v>105</v>
      </c>
      <c r="B38" s="9">
        <f t="shared" si="0"/>
        <v>132</v>
      </c>
      <c r="C38" s="9">
        <v>132</v>
      </c>
      <c r="D38" s="9">
        <v>0</v>
      </c>
      <c r="E38" s="9">
        <f t="shared" si="1"/>
        <v>1170</v>
      </c>
      <c r="F38" s="9">
        <v>990</v>
      </c>
      <c r="G38" s="9">
        <v>180</v>
      </c>
      <c r="H38" s="9">
        <f t="shared" si="2"/>
        <v>0</v>
      </c>
      <c r="I38" s="9">
        <v>0</v>
      </c>
      <c r="J38" s="9">
        <v>0</v>
      </c>
      <c r="K38" s="9">
        <f t="shared" si="3"/>
        <v>748</v>
      </c>
      <c r="L38" s="9">
        <v>558</v>
      </c>
      <c r="M38" s="9">
        <v>190</v>
      </c>
      <c r="N38" s="9">
        <f t="shared" si="4"/>
        <v>1285</v>
      </c>
      <c r="O38" s="9">
        <v>658</v>
      </c>
      <c r="P38" s="9">
        <v>627</v>
      </c>
      <c r="Q38" s="9">
        <f t="shared" si="5"/>
        <v>1484</v>
      </c>
      <c r="R38" s="9">
        <v>1244</v>
      </c>
      <c r="S38" s="9">
        <v>240</v>
      </c>
      <c r="T38" s="9">
        <f t="shared" si="6"/>
        <v>2902</v>
      </c>
      <c r="U38" s="9">
        <f t="shared" si="7"/>
        <v>1400</v>
      </c>
      <c r="V38" s="9">
        <f t="shared" si="8"/>
        <v>1502</v>
      </c>
      <c r="W38" s="9">
        <f t="shared" si="9"/>
        <v>1400</v>
      </c>
      <c r="X38" s="9">
        <v>0</v>
      </c>
      <c r="Y38" s="9">
        <v>1400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f t="shared" si="10"/>
        <v>1502</v>
      </c>
      <c r="AK38" s="9">
        <v>0</v>
      </c>
      <c r="AL38" s="9">
        <v>1502</v>
      </c>
      <c r="AM38" s="9"/>
      <c r="AN38" s="9"/>
      <c r="AO38" s="9"/>
      <c r="AP38" s="9"/>
      <c r="AQ38" s="9"/>
      <c r="AR38" s="9"/>
      <c r="AS38" s="9">
        <f t="shared" si="29"/>
        <v>0</v>
      </c>
      <c r="AT38" s="9">
        <f t="shared" si="30"/>
        <v>0</v>
      </c>
      <c r="AU38" s="9"/>
      <c r="AV38" s="9"/>
      <c r="AW38" s="9">
        <f t="shared" si="11"/>
        <v>0</v>
      </c>
      <c r="AX38" s="9"/>
      <c r="AY38" s="9"/>
      <c r="AZ38" s="9">
        <f t="shared" si="12"/>
        <v>0</v>
      </c>
      <c r="BA38" s="9"/>
      <c r="BB38" s="9"/>
      <c r="BC38" s="9"/>
      <c r="BD38" s="9">
        <f t="shared" si="13"/>
        <v>0</v>
      </c>
      <c r="BE38" s="9"/>
      <c r="BF38" s="9"/>
      <c r="BG38" s="9">
        <f t="shared" si="14"/>
        <v>0</v>
      </c>
      <c r="BH38" s="9"/>
      <c r="BI38" s="9"/>
      <c r="BJ38" s="9">
        <f t="shared" si="15"/>
        <v>0</v>
      </c>
      <c r="BK38" s="9"/>
      <c r="BL38" s="9"/>
      <c r="BM38" s="9">
        <f t="shared" si="16"/>
        <v>0</v>
      </c>
      <c r="BN38" s="9"/>
      <c r="BO38" s="9"/>
      <c r="BP38" s="9"/>
      <c r="BQ38" s="9"/>
      <c r="BR38" s="9"/>
      <c r="BS38" s="9">
        <f t="shared" si="17"/>
        <v>0</v>
      </c>
      <c r="BT38" s="9"/>
      <c r="BU38" s="9"/>
      <c r="BV38" s="9">
        <f t="shared" si="18"/>
        <v>0</v>
      </c>
      <c r="BW38" s="9"/>
      <c r="BX38" s="9"/>
      <c r="BY38" s="9">
        <f t="shared" si="19"/>
        <v>0</v>
      </c>
      <c r="BZ38" s="9"/>
      <c r="CA38" s="9"/>
      <c r="CB38" s="9">
        <f t="shared" si="20"/>
        <v>0</v>
      </c>
      <c r="CC38" s="9"/>
      <c r="CD38" s="9"/>
      <c r="CE38" s="9">
        <f t="shared" si="21"/>
        <v>0</v>
      </c>
      <c r="CF38" s="9"/>
      <c r="CG38" s="9"/>
      <c r="CH38" s="9">
        <f t="shared" si="22"/>
        <v>0</v>
      </c>
      <c r="CI38" s="9"/>
      <c r="CJ38" s="9"/>
      <c r="CK38" s="9">
        <f t="shared" si="23"/>
        <v>0</v>
      </c>
      <c r="CL38" s="9"/>
      <c r="CM38" s="9"/>
      <c r="CN38" s="9">
        <f t="shared" si="24"/>
        <v>0</v>
      </c>
      <c r="CO38" s="9"/>
      <c r="CP38" s="9"/>
      <c r="CQ38" s="9">
        <f t="shared" si="25"/>
        <v>0</v>
      </c>
      <c r="CR38" s="9"/>
      <c r="CS38" s="9"/>
      <c r="CT38" s="9">
        <f t="shared" si="31"/>
        <v>0</v>
      </c>
      <c r="CU38" s="9">
        <f t="shared" si="31"/>
        <v>0</v>
      </c>
      <c r="CV38" s="9">
        <f t="shared" si="31"/>
        <v>0</v>
      </c>
      <c r="CW38" s="9">
        <f t="shared" si="32"/>
        <v>0</v>
      </c>
      <c r="CX38" s="9"/>
      <c r="CY38" s="9"/>
      <c r="CZ38" s="9">
        <f t="shared" si="26"/>
        <v>0</v>
      </c>
      <c r="DA38" s="9"/>
      <c r="DB38" s="9"/>
      <c r="DC38" s="9">
        <f t="shared" si="27"/>
        <v>0</v>
      </c>
      <c r="DD38" s="9"/>
      <c r="DE38" s="9"/>
      <c r="DF38" s="10">
        <f t="shared" si="33"/>
        <v>7721</v>
      </c>
      <c r="DG38" s="10">
        <f t="shared" si="33"/>
        <v>4982</v>
      </c>
      <c r="DH38" s="10">
        <f t="shared" si="33"/>
        <v>2739</v>
      </c>
    </row>
    <row r="39" spans="1:112" ht="15.75" x14ac:dyDescent="0.2">
      <c r="A39" s="8" t="s">
        <v>106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0</v>
      </c>
      <c r="I39" s="9">
        <v>0</v>
      </c>
      <c r="J39" s="9">
        <v>0</v>
      </c>
      <c r="K39" s="9">
        <f t="shared" si="3"/>
        <v>0</v>
      </c>
      <c r="L39" s="9">
        <v>0</v>
      </c>
      <c r="M39" s="9">
        <v>0</v>
      </c>
      <c r="N39" s="9">
        <f t="shared" si="4"/>
        <v>0</v>
      </c>
      <c r="O39" s="9">
        <v>0</v>
      </c>
      <c r="P39" s="9">
        <v>0</v>
      </c>
      <c r="Q39" s="9">
        <f t="shared" si="5"/>
        <v>395</v>
      </c>
      <c r="R39" s="9">
        <v>395</v>
      </c>
      <c r="S39" s="9">
        <v>0</v>
      </c>
      <c r="T39" s="9">
        <f t="shared" si="6"/>
        <v>3782</v>
      </c>
      <c r="U39" s="9">
        <f t="shared" si="7"/>
        <v>3782</v>
      </c>
      <c r="V39" s="9">
        <f t="shared" si="8"/>
        <v>0</v>
      </c>
      <c r="W39" s="9">
        <f t="shared" si="9"/>
        <v>2344</v>
      </c>
      <c r="X39" s="9">
        <v>0</v>
      </c>
      <c r="Y39" s="9">
        <v>2344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f t="shared" si="10"/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f t="shared" si="29"/>
        <v>0</v>
      </c>
      <c r="AT39" s="9">
        <f t="shared" si="30"/>
        <v>0</v>
      </c>
      <c r="AU39" s="9">
        <v>0</v>
      </c>
      <c r="AV39" s="9">
        <v>0</v>
      </c>
      <c r="AW39" s="9">
        <f t="shared" si="11"/>
        <v>0</v>
      </c>
      <c r="AX39" s="9">
        <v>0</v>
      </c>
      <c r="AY39" s="9">
        <v>0</v>
      </c>
      <c r="AZ39" s="9">
        <f t="shared" si="12"/>
        <v>0</v>
      </c>
      <c r="BA39" s="9">
        <v>0</v>
      </c>
      <c r="BB39" s="9">
        <v>0</v>
      </c>
      <c r="BC39" s="9">
        <v>0</v>
      </c>
      <c r="BD39" s="9">
        <f t="shared" si="13"/>
        <v>0</v>
      </c>
      <c r="BE39" s="9">
        <v>0</v>
      </c>
      <c r="BF39" s="9">
        <v>0</v>
      </c>
      <c r="BG39" s="9">
        <f t="shared" si="14"/>
        <v>984</v>
      </c>
      <c r="BH39" s="9">
        <v>984</v>
      </c>
      <c r="BI39" s="9">
        <v>0</v>
      </c>
      <c r="BJ39" s="9">
        <f t="shared" si="15"/>
        <v>0</v>
      </c>
      <c r="BK39" s="9">
        <v>0</v>
      </c>
      <c r="BL39" s="9">
        <v>0</v>
      </c>
      <c r="BM39" s="9">
        <f t="shared" si="16"/>
        <v>454</v>
      </c>
      <c r="BN39" s="9">
        <v>454</v>
      </c>
      <c r="BO39" s="9">
        <v>0</v>
      </c>
      <c r="BP39" s="9">
        <v>0</v>
      </c>
      <c r="BQ39" s="9">
        <v>0</v>
      </c>
      <c r="BR39" s="9">
        <v>0</v>
      </c>
      <c r="BS39" s="9">
        <f t="shared" si="17"/>
        <v>0</v>
      </c>
      <c r="BT39" s="9">
        <v>0</v>
      </c>
      <c r="BU39" s="9">
        <v>0</v>
      </c>
      <c r="BV39" s="9">
        <f t="shared" si="18"/>
        <v>0</v>
      </c>
      <c r="BW39" s="9">
        <v>0</v>
      </c>
      <c r="BX39" s="9">
        <v>0</v>
      </c>
      <c r="BY39" s="9">
        <f t="shared" si="19"/>
        <v>0</v>
      </c>
      <c r="BZ39" s="9">
        <v>0</v>
      </c>
      <c r="CA39" s="9">
        <v>0</v>
      </c>
      <c r="CB39" s="9">
        <f t="shared" si="20"/>
        <v>0</v>
      </c>
      <c r="CC39" s="9">
        <v>0</v>
      </c>
      <c r="CD39" s="9">
        <v>0</v>
      </c>
      <c r="CE39" s="9">
        <f t="shared" si="21"/>
        <v>0</v>
      </c>
      <c r="CF39" s="9">
        <v>0</v>
      </c>
      <c r="CG39" s="9">
        <v>0</v>
      </c>
      <c r="CH39" s="9">
        <f t="shared" si="22"/>
        <v>0</v>
      </c>
      <c r="CI39" s="9">
        <v>0</v>
      </c>
      <c r="CJ39" s="9">
        <v>0</v>
      </c>
      <c r="CK39" s="9">
        <f t="shared" si="23"/>
        <v>0</v>
      </c>
      <c r="CL39" s="9">
        <v>0</v>
      </c>
      <c r="CM39" s="9">
        <v>0</v>
      </c>
      <c r="CN39" s="9">
        <f t="shared" si="24"/>
        <v>0</v>
      </c>
      <c r="CO39" s="9">
        <v>0</v>
      </c>
      <c r="CP39" s="9">
        <v>0</v>
      </c>
      <c r="CQ39" s="9">
        <f t="shared" si="25"/>
        <v>0</v>
      </c>
      <c r="CR39" s="9">
        <v>0</v>
      </c>
      <c r="CS39" s="9">
        <v>0</v>
      </c>
      <c r="CT39" s="9">
        <f t="shared" si="31"/>
        <v>0</v>
      </c>
      <c r="CU39" s="9">
        <f t="shared" si="31"/>
        <v>0</v>
      </c>
      <c r="CV39" s="9">
        <f t="shared" si="31"/>
        <v>0</v>
      </c>
      <c r="CW39" s="9">
        <f t="shared" si="32"/>
        <v>0</v>
      </c>
      <c r="CX39" s="9">
        <v>0</v>
      </c>
      <c r="CY39" s="9">
        <v>0</v>
      </c>
      <c r="CZ39" s="9">
        <f t="shared" si="26"/>
        <v>0</v>
      </c>
      <c r="DA39" s="9">
        <v>0</v>
      </c>
      <c r="DB39" s="9">
        <v>0</v>
      </c>
      <c r="DC39" s="9">
        <f t="shared" si="27"/>
        <v>0</v>
      </c>
      <c r="DD39" s="9">
        <v>0</v>
      </c>
      <c r="DE39" s="9">
        <v>0</v>
      </c>
      <c r="DF39" s="10">
        <f t="shared" si="33"/>
        <v>4177</v>
      </c>
      <c r="DG39" s="10">
        <f t="shared" si="33"/>
        <v>4177</v>
      </c>
      <c r="DH39" s="10">
        <f t="shared" si="33"/>
        <v>0</v>
      </c>
    </row>
    <row r="40" spans="1:112" ht="15.75" x14ac:dyDescent="0.2">
      <c r="A40" s="8" t="s">
        <v>107</v>
      </c>
      <c r="B40" s="9">
        <f t="shared" si="0"/>
        <v>800</v>
      </c>
      <c r="C40" s="9">
        <v>800</v>
      </c>
      <c r="D40" s="9">
        <v>0</v>
      </c>
      <c r="E40" s="9">
        <f t="shared" si="1"/>
        <v>2773</v>
      </c>
      <c r="F40" s="9">
        <v>2023</v>
      </c>
      <c r="G40" s="9">
        <v>750</v>
      </c>
      <c r="H40" s="9">
        <f t="shared" si="2"/>
        <v>0</v>
      </c>
      <c r="I40" s="9">
        <v>0</v>
      </c>
      <c r="J40" s="9">
        <v>0</v>
      </c>
      <c r="K40" s="9">
        <f t="shared" si="3"/>
        <v>1000</v>
      </c>
      <c r="L40" s="9">
        <v>1000</v>
      </c>
      <c r="M40" s="9">
        <v>0</v>
      </c>
      <c r="N40" s="9">
        <f t="shared" si="4"/>
        <v>2100</v>
      </c>
      <c r="O40" s="9">
        <v>2100</v>
      </c>
      <c r="P40" s="9">
        <v>0</v>
      </c>
      <c r="Q40" s="9">
        <f t="shared" si="5"/>
        <v>1750</v>
      </c>
      <c r="R40" s="9">
        <v>1750</v>
      </c>
      <c r="S40" s="9">
        <v>0</v>
      </c>
      <c r="T40" s="9">
        <f t="shared" si="6"/>
        <v>3790</v>
      </c>
      <c r="U40" s="9">
        <f t="shared" si="7"/>
        <v>2831</v>
      </c>
      <c r="V40" s="9">
        <f t="shared" si="8"/>
        <v>959</v>
      </c>
      <c r="W40" s="9">
        <f t="shared" si="9"/>
        <v>1596</v>
      </c>
      <c r="X40" s="9">
        <v>0</v>
      </c>
      <c r="Y40" s="9">
        <v>1596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f t="shared" si="10"/>
        <v>729</v>
      </c>
      <c r="AK40" s="9">
        <v>0</v>
      </c>
      <c r="AL40" s="9">
        <v>729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f t="shared" si="29"/>
        <v>250</v>
      </c>
      <c r="AT40" s="9">
        <f t="shared" si="30"/>
        <v>250</v>
      </c>
      <c r="AU40" s="9">
        <v>250</v>
      </c>
      <c r="AV40" s="9">
        <v>0</v>
      </c>
      <c r="AW40" s="9">
        <f t="shared" si="11"/>
        <v>0</v>
      </c>
      <c r="AX40" s="9">
        <v>0</v>
      </c>
      <c r="AY40" s="9">
        <v>0</v>
      </c>
      <c r="AZ40" s="9">
        <f t="shared" si="12"/>
        <v>0</v>
      </c>
      <c r="BA40" s="9">
        <v>0</v>
      </c>
      <c r="BB40" s="9">
        <v>0</v>
      </c>
      <c r="BC40" s="9">
        <v>0</v>
      </c>
      <c r="BD40" s="9">
        <f t="shared" si="13"/>
        <v>0</v>
      </c>
      <c r="BE40" s="9">
        <v>0</v>
      </c>
      <c r="BF40" s="9">
        <v>0</v>
      </c>
      <c r="BG40" s="9">
        <f t="shared" si="14"/>
        <v>0</v>
      </c>
      <c r="BH40" s="9">
        <v>0</v>
      </c>
      <c r="BI40" s="9">
        <v>0</v>
      </c>
      <c r="BJ40" s="9">
        <f t="shared" si="15"/>
        <v>0</v>
      </c>
      <c r="BK40" s="9">
        <v>0</v>
      </c>
      <c r="BL40" s="9">
        <v>0</v>
      </c>
      <c r="BM40" s="9">
        <f t="shared" si="16"/>
        <v>410</v>
      </c>
      <c r="BN40" s="9">
        <v>260</v>
      </c>
      <c r="BO40" s="9">
        <v>110</v>
      </c>
      <c r="BP40" s="9">
        <v>0</v>
      </c>
      <c r="BQ40" s="9">
        <v>0</v>
      </c>
      <c r="BR40" s="9">
        <v>0</v>
      </c>
      <c r="BS40" s="9">
        <f t="shared" si="17"/>
        <v>0</v>
      </c>
      <c r="BT40" s="9">
        <v>0</v>
      </c>
      <c r="BU40" s="9">
        <v>0</v>
      </c>
      <c r="BV40" s="9">
        <f t="shared" si="18"/>
        <v>40</v>
      </c>
      <c r="BW40" s="9">
        <v>40</v>
      </c>
      <c r="BX40" s="9">
        <v>0</v>
      </c>
      <c r="BY40" s="9">
        <f t="shared" si="19"/>
        <v>0</v>
      </c>
      <c r="BZ40" s="9">
        <v>0</v>
      </c>
      <c r="CA40" s="9">
        <v>0</v>
      </c>
      <c r="CB40" s="9">
        <f t="shared" si="20"/>
        <v>60</v>
      </c>
      <c r="CC40" s="9">
        <v>60</v>
      </c>
      <c r="CD40" s="9">
        <v>0</v>
      </c>
      <c r="CE40" s="9">
        <f t="shared" si="21"/>
        <v>180</v>
      </c>
      <c r="CF40" s="9">
        <v>180</v>
      </c>
      <c r="CG40" s="9">
        <v>0</v>
      </c>
      <c r="CH40" s="9">
        <f t="shared" si="22"/>
        <v>205</v>
      </c>
      <c r="CI40" s="9">
        <v>105</v>
      </c>
      <c r="CJ40" s="9">
        <v>100</v>
      </c>
      <c r="CK40" s="9">
        <f t="shared" si="23"/>
        <v>0</v>
      </c>
      <c r="CL40" s="9">
        <v>0</v>
      </c>
      <c r="CM40" s="9">
        <v>0</v>
      </c>
      <c r="CN40" s="9">
        <f t="shared" si="24"/>
        <v>210</v>
      </c>
      <c r="CO40" s="9">
        <v>190</v>
      </c>
      <c r="CP40" s="9">
        <v>20</v>
      </c>
      <c r="CQ40" s="9">
        <f t="shared" si="25"/>
        <v>0</v>
      </c>
      <c r="CR40" s="9">
        <v>0</v>
      </c>
      <c r="CS40" s="9">
        <v>0</v>
      </c>
      <c r="CT40" s="9">
        <f t="shared" si="31"/>
        <v>150</v>
      </c>
      <c r="CU40" s="9">
        <f t="shared" si="31"/>
        <v>150</v>
      </c>
      <c r="CV40" s="9">
        <f t="shared" si="31"/>
        <v>0</v>
      </c>
      <c r="CW40" s="9">
        <f t="shared" si="32"/>
        <v>0</v>
      </c>
      <c r="CX40" s="9">
        <v>0</v>
      </c>
      <c r="CY40" s="9">
        <v>0</v>
      </c>
      <c r="CZ40" s="9">
        <f t="shared" si="26"/>
        <v>150</v>
      </c>
      <c r="DA40" s="9">
        <v>150</v>
      </c>
      <c r="DB40" s="9"/>
      <c r="DC40" s="9">
        <f t="shared" si="27"/>
        <v>0</v>
      </c>
      <c r="DD40" s="9"/>
      <c r="DE40" s="9"/>
      <c r="DF40" s="10">
        <f t="shared" si="33"/>
        <v>12213</v>
      </c>
      <c r="DG40" s="10">
        <f t="shared" si="33"/>
        <v>10504</v>
      </c>
      <c r="DH40" s="10">
        <f t="shared" si="33"/>
        <v>1709</v>
      </c>
    </row>
    <row r="41" spans="1:112" ht="15.75" x14ac:dyDescent="0.2">
      <c r="A41" s="8" t="s">
        <v>108</v>
      </c>
      <c r="B41" s="9">
        <f t="shared" si="0"/>
        <v>260</v>
      </c>
      <c r="C41" s="9">
        <v>210</v>
      </c>
      <c r="D41" s="9">
        <v>50</v>
      </c>
      <c r="E41" s="9">
        <f t="shared" si="1"/>
        <v>0</v>
      </c>
      <c r="F41" s="9">
        <v>0</v>
      </c>
      <c r="G41" s="9">
        <v>0</v>
      </c>
      <c r="H41" s="9">
        <f t="shared" si="2"/>
        <v>0</v>
      </c>
      <c r="I41" s="9">
        <v>0</v>
      </c>
      <c r="J41" s="9">
        <v>0</v>
      </c>
      <c r="K41" s="9">
        <f t="shared" si="3"/>
        <v>95</v>
      </c>
      <c r="L41" s="9">
        <v>70</v>
      </c>
      <c r="M41" s="9">
        <v>25</v>
      </c>
      <c r="N41" s="9">
        <f t="shared" si="4"/>
        <v>500</v>
      </c>
      <c r="O41" s="9">
        <v>350</v>
      </c>
      <c r="P41" s="9">
        <v>150</v>
      </c>
      <c r="Q41" s="9">
        <f t="shared" si="5"/>
        <v>1146</v>
      </c>
      <c r="R41" s="9">
        <v>725</v>
      </c>
      <c r="S41" s="9">
        <v>421</v>
      </c>
      <c r="T41" s="9">
        <f t="shared" si="6"/>
        <v>209</v>
      </c>
      <c r="U41" s="9">
        <f t="shared" si="7"/>
        <v>209</v>
      </c>
      <c r="V41" s="9">
        <f t="shared" si="8"/>
        <v>0</v>
      </c>
      <c r="W41" s="9">
        <f t="shared" si="9"/>
        <v>209</v>
      </c>
      <c r="X41" s="9">
        <v>0</v>
      </c>
      <c r="Y41" s="9">
        <v>209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f t="shared" si="10"/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f t="shared" si="29"/>
        <v>0</v>
      </c>
      <c r="AT41" s="9">
        <f t="shared" si="30"/>
        <v>0</v>
      </c>
      <c r="AU41" s="9">
        <v>0</v>
      </c>
      <c r="AV41" s="9">
        <v>0</v>
      </c>
      <c r="AW41" s="9">
        <f t="shared" si="11"/>
        <v>0</v>
      </c>
      <c r="AX41" s="9">
        <v>0</v>
      </c>
      <c r="AY41" s="9">
        <v>0</v>
      </c>
      <c r="AZ41" s="9">
        <f t="shared" si="12"/>
        <v>0</v>
      </c>
      <c r="BA41" s="9">
        <v>0</v>
      </c>
      <c r="BB41" s="9">
        <v>0</v>
      </c>
      <c r="BC41" s="9">
        <v>0</v>
      </c>
      <c r="BD41" s="9">
        <f t="shared" si="13"/>
        <v>0</v>
      </c>
      <c r="BE41" s="9">
        <v>0</v>
      </c>
      <c r="BF41" s="9">
        <v>0</v>
      </c>
      <c r="BG41" s="9">
        <f t="shared" si="14"/>
        <v>0</v>
      </c>
      <c r="BH41" s="9">
        <v>0</v>
      </c>
      <c r="BI41" s="9">
        <v>0</v>
      </c>
      <c r="BJ41" s="9">
        <f t="shared" si="15"/>
        <v>0</v>
      </c>
      <c r="BK41" s="9">
        <v>0</v>
      </c>
      <c r="BL41" s="9">
        <v>0</v>
      </c>
      <c r="BM41" s="9">
        <f t="shared" si="16"/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f t="shared" si="17"/>
        <v>0</v>
      </c>
      <c r="BT41" s="9">
        <v>0</v>
      </c>
      <c r="BU41" s="9">
        <v>0</v>
      </c>
      <c r="BV41" s="9">
        <f t="shared" si="18"/>
        <v>0</v>
      </c>
      <c r="BW41" s="9">
        <v>0</v>
      </c>
      <c r="BX41" s="9">
        <v>0</v>
      </c>
      <c r="BY41" s="9">
        <f t="shared" si="19"/>
        <v>0</v>
      </c>
      <c r="BZ41" s="9">
        <v>0</v>
      </c>
      <c r="CA41" s="9">
        <v>0</v>
      </c>
      <c r="CB41" s="9">
        <f t="shared" si="20"/>
        <v>0</v>
      </c>
      <c r="CC41" s="9">
        <v>0</v>
      </c>
      <c r="CD41" s="9">
        <v>0</v>
      </c>
      <c r="CE41" s="9">
        <f t="shared" si="21"/>
        <v>0</v>
      </c>
      <c r="CF41" s="9">
        <v>0</v>
      </c>
      <c r="CG41" s="9">
        <v>0</v>
      </c>
      <c r="CH41" s="9">
        <f t="shared" si="22"/>
        <v>0</v>
      </c>
      <c r="CI41" s="9">
        <v>0</v>
      </c>
      <c r="CJ41" s="9">
        <v>0</v>
      </c>
      <c r="CK41" s="9">
        <f t="shared" si="23"/>
        <v>0</v>
      </c>
      <c r="CL41" s="9">
        <v>0</v>
      </c>
      <c r="CM41" s="9">
        <v>0</v>
      </c>
      <c r="CN41" s="9">
        <f t="shared" si="24"/>
        <v>0</v>
      </c>
      <c r="CO41" s="9">
        <v>0</v>
      </c>
      <c r="CP41" s="9">
        <v>0</v>
      </c>
      <c r="CQ41" s="9">
        <f t="shared" si="25"/>
        <v>0</v>
      </c>
      <c r="CR41" s="9">
        <v>0</v>
      </c>
      <c r="CS41" s="9">
        <v>0</v>
      </c>
      <c r="CT41" s="9">
        <f t="shared" si="31"/>
        <v>0</v>
      </c>
      <c r="CU41" s="9">
        <f t="shared" si="31"/>
        <v>0</v>
      </c>
      <c r="CV41" s="9">
        <f t="shared" si="31"/>
        <v>0</v>
      </c>
      <c r="CW41" s="9">
        <f t="shared" si="32"/>
        <v>0</v>
      </c>
      <c r="CX41" s="9">
        <v>0</v>
      </c>
      <c r="CY41" s="9">
        <v>0</v>
      </c>
      <c r="CZ41" s="9">
        <f t="shared" si="26"/>
        <v>0</v>
      </c>
      <c r="DA41" s="9">
        <v>0</v>
      </c>
      <c r="DB41" s="9">
        <v>0</v>
      </c>
      <c r="DC41" s="9">
        <f t="shared" si="27"/>
        <v>0</v>
      </c>
      <c r="DD41" s="9">
        <v>0</v>
      </c>
      <c r="DE41" s="9"/>
      <c r="DF41" s="10">
        <f t="shared" si="33"/>
        <v>2210</v>
      </c>
      <c r="DG41" s="10">
        <f t="shared" si="33"/>
        <v>1564</v>
      </c>
      <c r="DH41" s="10">
        <f t="shared" si="33"/>
        <v>646</v>
      </c>
    </row>
    <row r="42" spans="1:112" ht="15.75" x14ac:dyDescent="0.2">
      <c r="A42" s="8" t="s">
        <v>109</v>
      </c>
      <c r="B42" s="9">
        <f t="shared" si="0"/>
        <v>3108</v>
      </c>
      <c r="C42" s="9">
        <v>3108</v>
      </c>
      <c r="D42" s="9">
        <v>0</v>
      </c>
      <c r="E42" s="9">
        <f t="shared" si="1"/>
        <v>0</v>
      </c>
      <c r="F42" s="9">
        <v>0</v>
      </c>
      <c r="G42" s="9">
        <v>0</v>
      </c>
      <c r="H42" s="9">
        <f t="shared" si="2"/>
        <v>0</v>
      </c>
      <c r="I42" s="9">
        <v>0</v>
      </c>
      <c r="J42" s="9">
        <v>0</v>
      </c>
      <c r="K42" s="9">
        <f t="shared" si="3"/>
        <v>0</v>
      </c>
      <c r="L42" s="9">
        <v>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2282</v>
      </c>
      <c r="R42" s="9">
        <v>1092</v>
      </c>
      <c r="S42" s="9">
        <v>1190</v>
      </c>
      <c r="T42" s="9">
        <f t="shared" si="6"/>
        <v>4643</v>
      </c>
      <c r="U42" s="9">
        <f t="shared" si="7"/>
        <v>3607</v>
      </c>
      <c r="V42" s="9">
        <f t="shared" si="8"/>
        <v>1036</v>
      </c>
      <c r="W42" s="9">
        <f t="shared" si="9"/>
        <v>937</v>
      </c>
      <c r="X42" s="9">
        <v>0</v>
      </c>
      <c r="Y42" s="9">
        <v>937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f t="shared" si="10"/>
        <v>1036</v>
      </c>
      <c r="AK42" s="9">
        <v>0</v>
      </c>
      <c r="AL42" s="9">
        <v>1036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f t="shared" si="29"/>
        <v>0</v>
      </c>
      <c r="AT42" s="9">
        <f t="shared" si="30"/>
        <v>0</v>
      </c>
      <c r="AU42" s="9">
        <v>0</v>
      </c>
      <c r="AV42" s="9">
        <v>0</v>
      </c>
      <c r="AW42" s="9">
        <f t="shared" si="11"/>
        <v>0</v>
      </c>
      <c r="AX42" s="9">
        <v>0</v>
      </c>
      <c r="AY42" s="9">
        <v>0</v>
      </c>
      <c r="AZ42" s="9">
        <f t="shared" si="12"/>
        <v>0</v>
      </c>
      <c r="BA42" s="9">
        <v>0</v>
      </c>
      <c r="BB42" s="9">
        <v>0</v>
      </c>
      <c r="BC42" s="9">
        <v>0</v>
      </c>
      <c r="BD42" s="9">
        <f t="shared" si="13"/>
        <v>0</v>
      </c>
      <c r="BE42" s="9">
        <v>0</v>
      </c>
      <c r="BF42" s="9">
        <v>0</v>
      </c>
      <c r="BG42" s="9">
        <f t="shared" si="14"/>
        <v>0</v>
      </c>
      <c r="BH42" s="9">
        <v>0</v>
      </c>
      <c r="BI42" s="9">
        <v>0</v>
      </c>
      <c r="BJ42" s="9">
        <f t="shared" si="15"/>
        <v>0</v>
      </c>
      <c r="BK42" s="9">
        <v>0</v>
      </c>
      <c r="BL42" s="9">
        <v>0</v>
      </c>
      <c r="BM42" s="9">
        <f t="shared" si="16"/>
        <v>750</v>
      </c>
      <c r="BN42" s="9">
        <v>750</v>
      </c>
      <c r="BO42" s="9">
        <v>0</v>
      </c>
      <c r="BP42" s="9">
        <v>0</v>
      </c>
      <c r="BQ42" s="9">
        <v>0</v>
      </c>
      <c r="BR42" s="9">
        <v>0</v>
      </c>
      <c r="BS42" s="9">
        <f t="shared" si="17"/>
        <v>0</v>
      </c>
      <c r="BT42" s="9">
        <v>0</v>
      </c>
      <c r="BU42" s="9">
        <v>0</v>
      </c>
      <c r="BV42" s="9">
        <f t="shared" si="18"/>
        <v>0</v>
      </c>
      <c r="BW42" s="9">
        <v>0</v>
      </c>
      <c r="BX42" s="9">
        <v>0</v>
      </c>
      <c r="BY42" s="9">
        <f t="shared" si="19"/>
        <v>0</v>
      </c>
      <c r="BZ42" s="9">
        <v>0</v>
      </c>
      <c r="CA42" s="9">
        <v>0</v>
      </c>
      <c r="CB42" s="9">
        <f t="shared" si="20"/>
        <v>0</v>
      </c>
      <c r="CC42" s="9">
        <v>0</v>
      </c>
      <c r="CD42" s="9">
        <v>0</v>
      </c>
      <c r="CE42" s="9">
        <f t="shared" si="21"/>
        <v>1400</v>
      </c>
      <c r="CF42" s="9">
        <v>1400</v>
      </c>
      <c r="CG42" s="9">
        <v>0</v>
      </c>
      <c r="CH42" s="9">
        <f t="shared" si="22"/>
        <v>260</v>
      </c>
      <c r="CI42" s="9">
        <v>260</v>
      </c>
      <c r="CJ42" s="9">
        <v>0</v>
      </c>
      <c r="CK42" s="9">
        <f t="shared" si="23"/>
        <v>0</v>
      </c>
      <c r="CL42" s="9">
        <v>0</v>
      </c>
      <c r="CM42" s="9">
        <v>0</v>
      </c>
      <c r="CN42" s="9">
        <f t="shared" si="24"/>
        <v>260</v>
      </c>
      <c r="CO42" s="9">
        <v>260</v>
      </c>
      <c r="CP42" s="9">
        <v>0</v>
      </c>
      <c r="CQ42" s="9">
        <f t="shared" si="25"/>
        <v>0</v>
      </c>
      <c r="CR42" s="9">
        <v>0</v>
      </c>
      <c r="CS42" s="9">
        <v>0</v>
      </c>
      <c r="CT42" s="9">
        <f t="shared" si="31"/>
        <v>0</v>
      </c>
      <c r="CU42" s="9">
        <f t="shared" si="31"/>
        <v>0</v>
      </c>
      <c r="CV42" s="9">
        <f t="shared" si="31"/>
        <v>0</v>
      </c>
      <c r="CW42" s="9">
        <f t="shared" si="32"/>
        <v>0</v>
      </c>
      <c r="CX42" s="9">
        <v>0</v>
      </c>
      <c r="CY42" s="9">
        <v>0</v>
      </c>
      <c r="CZ42" s="9">
        <f t="shared" si="26"/>
        <v>0</v>
      </c>
      <c r="DA42" s="9">
        <v>0</v>
      </c>
      <c r="DB42" s="9">
        <v>0</v>
      </c>
      <c r="DC42" s="9">
        <f t="shared" si="27"/>
        <v>0</v>
      </c>
      <c r="DD42" s="9">
        <v>0</v>
      </c>
      <c r="DE42" s="9">
        <v>0</v>
      </c>
      <c r="DF42" s="10">
        <f t="shared" si="33"/>
        <v>10033</v>
      </c>
      <c r="DG42" s="10">
        <f t="shared" si="33"/>
        <v>7807</v>
      </c>
      <c r="DH42" s="10">
        <f t="shared" si="33"/>
        <v>2226</v>
      </c>
    </row>
    <row r="43" spans="1:112" ht="15.75" x14ac:dyDescent="0.25">
      <c r="A43" s="8" t="s">
        <v>110</v>
      </c>
      <c r="B43" s="9">
        <f t="shared" si="0"/>
        <v>1066</v>
      </c>
      <c r="C43" s="9">
        <v>790</v>
      </c>
      <c r="D43" s="9">
        <v>276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9">
        <f t="shared" si="6"/>
        <v>6582</v>
      </c>
      <c r="U43" s="9">
        <f t="shared" si="7"/>
        <v>2799</v>
      </c>
      <c r="V43" s="9">
        <f t="shared" si="8"/>
        <v>3783</v>
      </c>
      <c r="W43" s="9">
        <f t="shared" si="9"/>
        <v>1941</v>
      </c>
      <c r="X43" s="9">
        <v>0</v>
      </c>
      <c r="Y43" s="9">
        <v>1500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9">
        <v>441</v>
      </c>
      <c r="AH43" s="9">
        <v>0</v>
      </c>
      <c r="AI43" s="9">
        <v>0</v>
      </c>
      <c r="AJ43" s="9">
        <f t="shared" si="10"/>
        <v>3400</v>
      </c>
      <c r="AK43" s="9">
        <v>0</v>
      </c>
      <c r="AL43" s="9">
        <v>3400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9">
        <v>0</v>
      </c>
      <c r="BG43" s="9">
        <f t="shared" si="14"/>
        <v>132</v>
      </c>
      <c r="BH43" s="9">
        <v>69</v>
      </c>
      <c r="BI43" s="9">
        <v>63</v>
      </c>
      <c r="BJ43" s="9">
        <v>0</v>
      </c>
      <c r="BK43" s="9">
        <v>0</v>
      </c>
      <c r="BL43" s="9">
        <v>0</v>
      </c>
      <c r="BM43" s="9">
        <f t="shared" si="16"/>
        <v>646</v>
      </c>
      <c r="BN43" s="9">
        <v>400</v>
      </c>
      <c r="BO43" s="9">
        <v>114</v>
      </c>
      <c r="BP43" s="9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9">
        <f t="shared" si="18"/>
        <v>132</v>
      </c>
      <c r="BW43" s="9">
        <v>66</v>
      </c>
      <c r="BX43" s="9">
        <v>66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9">
        <f t="shared" si="21"/>
        <v>137</v>
      </c>
      <c r="CF43" s="9">
        <v>137</v>
      </c>
      <c r="CG43" s="14">
        <v>0</v>
      </c>
      <c r="CH43" s="9">
        <f t="shared" si="22"/>
        <v>166</v>
      </c>
      <c r="CI43" s="9">
        <v>100</v>
      </c>
      <c r="CJ43" s="9">
        <v>66</v>
      </c>
      <c r="CK43" s="14">
        <v>0</v>
      </c>
      <c r="CL43" s="14">
        <v>0</v>
      </c>
      <c r="CM43" s="14">
        <v>0</v>
      </c>
      <c r="CN43" s="9">
        <f t="shared" si="24"/>
        <v>160</v>
      </c>
      <c r="CO43" s="9">
        <v>86</v>
      </c>
      <c r="CP43" s="9">
        <v>74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0">
        <f t="shared" si="33"/>
        <v>7648</v>
      </c>
      <c r="DG43" s="10">
        <f t="shared" si="33"/>
        <v>3589</v>
      </c>
      <c r="DH43" s="10">
        <f t="shared" si="33"/>
        <v>4059</v>
      </c>
    </row>
    <row r="44" spans="1:112" ht="15.75" x14ac:dyDescent="0.2">
      <c r="A44" s="8" t="s">
        <v>111</v>
      </c>
      <c r="B44" s="9">
        <f t="shared" si="0"/>
        <v>0</v>
      </c>
      <c r="C44" s="9"/>
      <c r="D44" s="9">
        <v>0</v>
      </c>
      <c r="E44" s="9">
        <f t="shared" si="1"/>
        <v>0</v>
      </c>
      <c r="F44" s="9">
        <v>0</v>
      </c>
      <c r="G44" s="9">
        <v>0</v>
      </c>
      <c r="H44" s="9">
        <f t="shared" si="2"/>
        <v>0</v>
      </c>
      <c r="I44" s="9">
        <v>0</v>
      </c>
      <c r="J44" s="9">
        <v>0</v>
      </c>
      <c r="K44" s="9">
        <f t="shared" si="3"/>
        <v>0</v>
      </c>
      <c r="L44" s="9">
        <v>0</v>
      </c>
      <c r="M44" s="9">
        <v>0</v>
      </c>
      <c r="N44" s="9">
        <f t="shared" si="4"/>
        <v>0</v>
      </c>
      <c r="O44" s="9">
        <v>0</v>
      </c>
      <c r="P44" s="9">
        <v>0</v>
      </c>
      <c r="Q44" s="9">
        <f t="shared" si="5"/>
        <v>3280</v>
      </c>
      <c r="R44" s="9">
        <v>2770</v>
      </c>
      <c r="S44" s="9">
        <v>510</v>
      </c>
      <c r="T44" s="9">
        <f t="shared" si="6"/>
        <v>920</v>
      </c>
      <c r="U44" s="9">
        <f t="shared" si="7"/>
        <v>890</v>
      </c>
      <c r="V44" s="9">
        <f t="shared" si="8"/>
        <v>30</v>
      </c>
      <c r="W44" s="9">
        <f t="shared" si="9"/>
        <v>300</v>
      </c>
      <c r="X44" s="9">
        <v>0</v>
      </c>
      <c r="Y44" s="9">
        <v>300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f t="shared" si="10"/>
        <v>30</v>
      </c>
      <c r="AK44" s="9">
        <v>30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f t="shared" si="29"/>
        <v>0</v>
      </c>
      <c r="AT44" s="9">
        <f t="shared" si="30"/>
        <v>0</v>
      </c>
      <c r="AU44" s="9">
        <v>0</v>
      </c>
      <c r="AV44" s="9">
        <v>0</v>
      </c>
      <c r="AW44" s="9">
        <f t="shared" si="11"/>
        <v>0</v>
      </c>
      <c r="AX44" s="9">
        <v>0</v>
      </c>
      <c r="AY44" s="9">
        <v>0</v>
      </c>
      <c r="AZ44" s="9">
        <f t="shared" si="12"/>
        <v>0</v>
      </c>
      <c r="BA44" s="9">
        <v>0</v>
      </c>
      <c r="BB44" s="9">
        <v>0</v>
      </c>
      <c r="BC44" s="9">
        <v>0</v>
      </c>
      <c r="BD44" s="9">
        <f t="shared" si="13"/>
        <v>0</v>
      </c>
      <c r="BE44" s="9">
        <v>0</v>
      </c>
      <c r="BF44" s="9">
        <v>0</v>
      </c>
      <c r="BG44" s="9">
        <f t="shared" si="14"/>
        <v>0</v>
      </c>
      <c r="BH44" s="9">
        <v>0</v>
      </c>
      <c r="BI44" s="9">
        <v>0</v>
      </c>
      <c r="BJ44" s="9">
        <f t="shared" si="15"/>
        <v>0</v>
      </c>
      <c r="BK44" s="9">
        <v>0</v>
      </c>
      <c r="BL44" s="9">
        <v>0</v>
      </c>
      <c r="BM44" s="9">
        <f t="shared" si="16"/>
        <v>400</v>
      </c>
      <c r="BN44" s="9">
        <v>400</v>
      </c>
      <c r="BO44" s="9">
        <v>0</v>
      </c>
      <c r="BP44" s="9">
        <v>0</v>
      </c>
      <c r="BQ44" s="9">
        <v>0</v>
      </c>
      <c r="BR44" s="9">
        <v>0</v>
      </c>
      <c r="BS44" s="9">
        <f t="shared" si="17"/>
        <v>0</v>
      </c>
      <c r="BT44" s="9">
        <v>0</v>
      </c>
      <c r="BU44" s="9">
        <v>0</v>
      </c>
      <c r="BV44" s="9">
        <f t="shared" si="18"/>
        <v>0</v>
      </c>
      <c r="BW44" s="9">
        <v>0</v>
      </c>
      <c r="BX44" s="9">
        <v>0</v>
      </c>
      <c r="BY44" s="9">
        <f t="shared" si="19"/>
        <v>0</v>
      </c>
      <c r="BZ44" s="9">
        <v>0</v>
      </c>
      <c r="CA44" s="9">
        <v>0</v>
      </c>
      <c r="CB44" s="9">
        <f t="shared" si="20"/>
        <v>0</v>
      </c>
      <c r="CC44" s="9">
        <v>0</v>
      </c>
      <c r="CD44" s="9">
        <v>0</v>
      </c>
      <c r="CE44" s="9">
        <f t="shared" si="21"/>
        <v>20</v>
      </c>
      <c r="CF44" s="9">
        <v>20</v>
      </c>
      <c r="CG44" s="9">
        <v>0</v>
      </c>
      <c r="CH44" s="9">
        <f t="shared" si="22"/>
        <v>0</v>
      </c>
      <c r="CI44" s="9">
        <v>0</v>
      </c>
      <c r="CJ44" s="9">
        <v>0</v>
      </c>
      <c r="CK44" s="9">
        <f t="shared" si="23"/>
        <v>0</v>
      </c>
      <c r="CL44" s="9">
        <v>0</v>
      </c>
      <c r="CM44" s="9">
        <v>0</v>
      </c>
      <c r="CN44" s="9">
        <f t="shared" si="24"/>
        <v>170</v>
      </c>
      <c r="CO44" s="9">
        <v>170</v>
      </c>
      <c r="CP44" s="9">
        <v>0</v>
      </c>
      <c r="CQ44" s="9">
        <f t="shared" si="25"/>
        <v>0</v>
      </c>
      <c r="CR44" s="9">
        <v>0</v>
      </c>
      <c r="CS44" s="9">
        <v>0</v>
      </c>
      <c r="CT44" s="9">
        <f t="shared" si="31"/>
        <v>0</v>
      </c>
      <c r="CU44" s="9">
        <f t="shared" si="31"/>
        <v>0</v>
      </c>
      <c r="CV44" s="9">
        <f t="shared" si="31"/>
        <v>0</v>
      </c>
      <c r="CW44" s="9">
        <f t="shared" si="32"/>
        <v>0</v>
      </c>
      <c r="CX44" s="9">
        <v>0</v>
      </c>
      <c r="CY44" s="9">
        <v>0</v>
      </c>
      <c r="CZ44" s="9">
        <f t="shared" si="26"/>
        <v>0</v>
      </c>
      <c r="DA44" s="9">
        <v>0</v>
      </c>
      <c r="DB44" s="9">
        <v>0</v>
      </c>
      <c r="DC44" s="9">
        <f t="shared" si="27"/>
        <v>0</v>
      </c>
      <c r="DD44" s="9">
        <v>0</v>
      </c>
      <c r="DE44" s="9"/>
      <c r="DF44" s="10">
        <f t="shared" si="33"/>
        <v>4200</v>
      </c>
      <c r="DG44" s="10">
        <f t="shared" si="33"/>
        <v>3660</v>
      </c>
      <c r="DH44" s="10">
        <f t="shared" si="33"/>
        <v>540</v>
      </c>
    </row>
    <row r="45" spans="1:112" ht="15.75" x14ac:dyDescent="0.2">
      <c r="A45" s="8" t="s">
        <v>112</v>
      </c>
      <c r="B45" s="9">
        <f t="shared" si="0"/>
        <v>3030</v>
      </c>
      <c r="C45" s="9">
        <v>3030</v>
      </c>
      <c r="D45" s="9">
        <v>0</v>
      </c>
      <c r="E45" s="9">
        <f t="shared" si="1"/>
        <v>1240</v>
      </c>
      <c r="F45" s="9">
        <v>1000</v>
      </c>
      <c r="G45" s="9">
        <v>240</v>
      </c>
      <c r="H45" s="9">
        <f t="shared" si="2"/>
        <v>0</v>
      </c>
      <c r="I45" s="9">
        <v>0</v>
      </c>
      <c r="J45" s="9">
        <v>0</v>
      </c>
      <c r="K45" s="9">
        <f t="shared" si="3"/>
        <v>1595</v>
      </c>
      <c r="L45" s="9">
        <v>1139</v>
      </c>
      <c r="M45" s="9">
        <v>456</v>
      </c>
      <c r="N45" s="9">
        <f t="shared" si="4"/>
        <v>0</v>
      </c>
      <c r="O45" s="9">
        <v>0</v>
      </c>
      <c r="P45" s="9">
        <v>0</v>
      </c>
      <c r="Q45" s="9">
        <f t="shared" si="5"/>
        <v>8200</v>
      </c>
      <c r="R45" s="9">
        <v>7000</v>
      </c>
      <c r="S45" s="9">
        <v>1200</v>
      </c>
      <c r="T45" s="9">
        <f t="shared" si="6"/>
        <v>1136</v>
      </c>
      <c r="U45" s="9">
        <f t="shared" si="7"/>
        <v>1015</v>
      </c>
      <c r="V45" s="9">
        <f t="shared" si="8"/>
        <v>121</v>
      </c>
      <c r="W45" s="9">
        <f t="shared" si="9"/>
        <v>200</v>
      </c>
      <c r="X45" s="9">
        <v>0</v>
      </c>
      <c r="Y45" s="9">
        <v>170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30</v>
      </c>
      <c r="AH45" s="9">
        <v>0</v>
      </c>
      <c r="AI45" s="9">
        <v>0</v>
      </c>
      <c r="AJ45" s="9">
        <f t="shared" si="10"/>
        <v>71</v>
      </c>
      <c r="AK45" s="9">
        <v>0</v>
      </c>
      <c r="AL45" s="9">
        <v>66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5</v>
      </c>
      <c r="AS45" s="9">
        <f t="shared" si="29"/>
        <v>0</v>
      </c>
      <c r="AT45" s="9">
        <f t="shared" si="30"/>
        <v>0</v>
      </c>
      <c r="AU45" s="9">
        <v>0</v>
      </c>
      <c r="AV45" s="9">
        <v>0</v>
      </c>
      <c r="AW45" s="9">
        <f t="shared" si="11"/>
        <v>0</v>
      </c>
      <c r="AX45" s="9">
        <v>0</v>
      </c>
      <c r="AY45" s="9">
        <v>0</v>
      </c>
      <c r="AZ45" s="9">
        <f t="shared" si="12"/>
        <v>0</v>
      </c>
      <c r="BA45" s="9">
        <v>0</v>
      </c>
      <c r="BB45" s="9">
        <v>0</v>
      </c>
      <c r="BC45" s="9">
        <v>0</v>
      </c>
      <c r="BD45" s="9">
        <f t="shared" si="13"/>
        <v>0</v>
      </c>
      <c r="BE45" s="9">
        <v>0</v>
      </c>
      <c r="BF45" s="9">
        <v>0</v>
      </c>
      <c r="BG45" s="9">
        <f t="shared" si="14"/>
        <v>100</v>
      </c>
      <c r="BH45" s="9">
        <v>100</v>
      </c>
      <c r="BI45" s="9">
        <v>0</v>
      </c>
      <c r="BJ45" s="9">
        <f t="shared" si="15"/>
        <v>0</v>
      </c>
      <c r="BK45" s="9">
        <v>0</v>
      </c>
      <c r="BL45" s="9">
        <v>0</v>
      </c>
      <c r="BM45" s="9">
        <f t="shared" si="16"/>
        <v>360</v>
      </c>
      <c r="BN45" s="9">
        <v>300</v>
      </c>
      <c r="BO45" s="9">
        <v>0</v>
      </c>
      <c r="BP45" s="9">
        <v>0</v>
      </c>
      <c r="BQ45" s="9">
        <v>0</v>
      </c>
      <c r="BR45" s="9">
        <v>0</v>
      </c>
      <c r="BS45" s="9">
        <f t="shared" si="17"/>
        <v>0</v>
      </c>
      <c r="BT45" s="9">
        <v>0</v>
      </c>
      <c r="BU45" s="9">
        <v>0</v>
      </c>
      <c r="BV45" s="9">
        <f t="shared" si="18"/>
        <v>60</v>
      </c>
      <c r="BW45" s="9">
        <v>60</v>
      </c>
      <c r="BX45" s="9">
        <v>0</v>
      </c>
      <c r="BY45" s="9">
        <f t="shared" si="19"/>
        <v>0</v>
      </c>
      <c r="BZ45" s="9">
        <v>0</v>
      </c>
      <c r="CA45" s="9">
        <v>0</v>
      </c>
      <c r="CB45" s="9">
        <f t="shared" si="20"/>
        <v>0</v>
      </c>
      <c r="CC45" s="9">
        <v>0</v>
      </c>
      <c r="CD45" s="9">
        <v>0</v>
      </c>
      <c r="CE45" s="9">
        <f t="shared" si="21"/>
        <v>150</v>
      </c>
      <c r="CF45" s="9">
        <v>150</v>
      </c>
      <c r="CG45" s="9">
        <v>0</v>
      </c>
      <c r="CH45" s="9">
        <f t="shared" si="22"/>
        <v>0</v>
      </c>
      <c r="CI45" s="9">
        <v>0</v>
      </c>
      <c r="CJ45" s="9">
        <v>0</v>
      </c>
      <c r="CK45" s="9">
        <f t="shared" si="23"/>
        <v>0</v>
      </c>
      <c r="CL45" s="9">
        <v>0</v>
      </c>
      <c r="CM45" s="9">
        <v>0</v>
      </c>
      <c r="CN45" s="9">
        <f t="shared" si="24"/>
        <v>150</v>
      </c>
      <c r="CO45" s="9">
        <v>150</v>
      </c>
      <c r="CP45" s="9">
        <v>0</v>
      </c>
      <c r="CQ45" s="9">
        <f t="shared" si="25"/>
        <v>0</v>
      </c>
      <c r="CR45" s="9">
        <v>0</v>
      </c>
      <c r="CS45" s="9">
        <v>0</v>
      </c>
      <c r="CT45" s="9">
        <f t="shared" si="31"/>
        <v>105</v>
      </c>
      <c r="CU45" s="9">
        <f t="shared" si="31"/>
        <v>55</v>
      </c>
      <c r="CV45" s="9">
        <f t="shared" si="31"/>
        <v>50</v>
      </c>
      <c r="CW45" s="9">
        <f t="shared" si="32"/>
        <v>5</v>
      </c>
      <c r="CX45" s="9">
        <v>5</v>
      </c>
      <c r="CY45" s="9">
        <v>0</v>
      </c>
      <c r="CZ45" s="9">
        <f t="shared" si="26"/>
        <v>100</v>
      </c>
      <c r="DA45" s="9">
        <v>50</v>
      </c>
      <c r="DB45" s="9">
        <v>50</v>
      </c>
      <c r="DC45" s="9">
        <f t="shared" si="27"/>
        <v>0</v>
      </c>
      <c r="DD45" s="9">
        <v>0</v>
      </c>
      <c r="DE45" s="9">
        <v>0</v>
      </c>
      <c r="DF45" s="10">
        <f t="shared" si="33"/>
        <v>15201</v>
      </c>
      <c r="DG45" s="10">
        <f t="shared" si="33"/>
        <v>13184</v>
      </c>
      <c r="DH45" s="10">
        <f t="shared" si="33"/>
        <v>2017</v>
      </c>
    </row>
    <row r="46" spans="1:112" ht="15.75" x14ac:dyDescent="0.2">
      <c r="A46" s="8" t="s">
        <v>113</v>
      </c>
      <c r="B46" s="9">
        <f t="shared" si="0"/>
        <v>682</v>
      </c>
      <c r="C46" s="9">
        <v>524</v>
      </c>
      <c r="D46" s="9">
        <v>158</v>
      </c>
      <c r="E46" s="9">
        <f t="shared" si="1"/>
        <v>765</v>
      </c>
      <c r="F46" s="9">
        <v>673</v>
      </c>
      <c r="G46" s="9">
        <v>92</v>
      </c>
      <c r="H46" s="9">
        <f t="shared" si="2"/>
        <v>0</v>
      </c>
      <c r="I46" s="9">
        <v>0</v>
      </c>
      <c r="J46" s="9">
        <v>0</v>
      </c>
      <c r="K46" s="9">
        <f t="shared" si="3"/>
        <v>200</v>
      </c>
      <c r="L46" s="9">
        <v>200</v>
      </c>
      <c r="M46" s="9">
        <v>0</v>
      </c>
      <c r="N46" s="9">
        <f t="shared" si="4"/>
        <v>600</v>
      </c>
      <c r="O46" s="9">
        <v>600</v>
      </c>
      <c r="P46" s="9">
        <v>0</v>
      </c>
      <c r="Q46" s="9">
        <f t="shared" si="5"/>
        <v>2153</v>
      </c>
      <c r="R46" s="9">
        <v>1836</v>
      </c>
      <c r="S46" s="9">
        <v>317</v>
      </c>
      <c r="T46" s="9">
        <f t="shared" si="6"/>
        <v>3700</v>
      </c>
      <c r="U46" s="9">
        <f t="shared" si="7"/>
        <v>2919</v>
      </c>
      <c r="V46" s="9">
        <f t="shared" si="8"/>
        <v>781</v>
      </c>
      <c r="W46" s="9">
        <f t="shared" si="9"/>
        <v>2600</v>
      </c>
      <c r="X46" s="9">
        <v>0</v>
      </c>
      <c r="Y46" s="9">
        <v>2600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f t="shared" si="10"/>
        <v>781</v>
      </c>
      <c r="AK46" s="9">
        <v>0</v>
      </c>
      <c r="AL46" s="9">
        <v>781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f t="shared" si="29"/>
        <v>0</v>
      </c>
      <c r="AT46" s="9">
        <f t="shared" si="30"/>
        <v>0</v>
      </c>
      <c r="AU46" s="9">
        <v>0</v>
      </c>
      <c r="AV46" s="9">
        <v>0</v>
      </c>
      <c r="AW46" s="9">
        <f t="shared" si="11"/>
        <v>0</v>
      </c>
      <c r="AX46" s="9">
        <v>0</v>
      </c>
      <c r="AY46" s="9">
        <v>0</v>
      </c>
      <c r="AZ46" s="9">
        <f t="shared" si="12"/>
        <v>0</v>
      </c>
      <c r="BA46" s="9">
        <v>0</v>
      </c>
      <c r="BB46" s="9">
        <v>0</v>
      </c>
      <c r="BC46" s="9">
        <v>0</v>
      </c>
      <c r="BD46" s="9">
        <f t="shared" si="13"/>
        <v>0</v>
      </c>
      <c r="BE46" s="9">
        <v>0</v>
      </c>
      <c r="BF46" s="9">
        <v>0</v>
      </c>
      <c r="BG46" s="9">
        <f t="shared" si="14"/>
        <v>0</v>
      </c>
      <c r="BH46" s="9">
        <v>0</v>
      </c>
      <c r="BI46" s="9">
        <v>0</v>
      </c>
      <c r="BJ46" s="9">
        <f t="shared" si="15"/>
        <v>0</v>
      </c>
      <c r="BK46" s="9">
        <v>0</v>
      </c>
      <c r="BL46" s="9">
        <v>0</v>
      </c>
      <c r="BM46" s="9">
        <f t="shared" si="16"/>
        <v>200</v>
      </c>
      <c r="BN46" s="9">
        <v>200</v>
      </c>
      <c r="BO46" s="9">
        <v>0</v>
      </c>
      <c r="BP46" s="9">
        <v>0</v>
      </c>
      <c r="BQ46" s="9">
        <v>0</v>
      </c>
      <c r="BR46" s="9">
        <v>0</v>
      </c>
      <c r="BS46" s="9">
        <f t="shared" si="17"/>
        <v>0</v>
      </c>
      <c r="BT46" s="9">
        <v>0</v>
      </c>
      <c r="BU46" s="9">
        <v>0</v>
      </c>
      <c r="BV46" s="9">
        <f t="shared" si="18"/>
        <v>0</v>
      </c>
      <c r="BW46" s="9">
        <v>0</v>
      </c>
      <c r="BX46" s="9">
        <v>0</v>
      </c>
      <c r="BY46" s="9">
        <f t="shared" si="19"/>
        <v>0</v>
      </c>
      <c r="BZ46" s="9">
        <v>0</v>
      </c>
      <c r="CA46" s="9">
        <v>0</v>
      </c>
      <c r="CB46" s="9">
        <f t="shared" si="20"/>
        <v>0</v>
      </c>
      <c r="CC46" s="9">
        <v>0</v>
      </c>
      <c r="CD46" s="9">
        <v>0</v>
      </c>
      <c r="CE46" s="9">
        <f t="shared" si="21"/>
        <v>119</v>
      </c>
      <c r="CF46" s="9">
        <v>119</v>
      </c>
      <c r="CG46" s="9">
        <v>0</v>
      </c>
      <c r="CH46" s="9">
        <f t="shared" si="22"/>
        <v>0</v>
      </c>
      <c r="CI46" s="9">
        <v>0</v>
      </c>
      <c r="CJ46" s="9">
        <v>0</v>
      </c>
      <c r="CK46" s="9">
        <f t="shared" si="23"/>
        <v>0</v>
      </c>
      <c r="CL46" s="9">
        <v>0</v>
      </c>
      <c r="CM46" s="9">
        <v>0</v>
      </c>
      <c r="CN46" s="9">
        <f t="shared" si="24"/>
        <v>0</v>
      </c>
      <c r="CO46" s="9">
        <v>0</v>
      </c>
      <c r="CP46" s="9">
        <v>0</v>
      </c>
      <c r="CQ46" s="9">
        <f t="shared" si="25"/>
        <v>0</v>
      </c>
      <c r="CR46" s="9">
        <v>0</v>
      </c>
      <c r="CS46" s="9">
        <v>0</v>
      </c>
      <c r="CT46" s="9">
        <f t="shared" si="31"/>
        <v>0</v>
      </c>
      <c r="CU46" s="9">
        <f t="shared" si="31"/>
        <v>0</v>
      </c>
      <c r="CV46" s="9">
        <f t="shared" si="31"/>
        <v>0</v>
      </c>
      <c r="CW46" s="9">
        <f t="shared" si="32"/>
        <v>0</v>
      </c>
      <c r="CX46" s="9">
        <v>0</v>
      </c>
      <c r="CY46" s="9">
        <v>0</v>
      </c>
      <c r="CZ46" s="9">
        <f t="shared" si="26"/>
        <v>0</v>
      </c>
      <c r="DA46" s="9">
        <v>0</v>
      </c>
      <c r="DB46" s="9">
        <v>0</v>
      </c>
      <c r="DC46" s="9">
        <f t="shared" si="27"/>
        <v>0</v>
      </c>
      <c r="DD46" s="9"/>
      <c r="DE46" s="9"/>
      <c r="DF46" s="10">
        <f t="shared" si="33"/>
        <v>8100</v>
      </c>
      <c r="DG46" s="10">
        <f t="shared" si="33"/>
        <v>6752</v>
      </c>
      <c r="DH46" s="10">
        <f t="shared" si="33"/>
        <v>1348</v>
      </c>
    </row>
    <row r="47" spans="1:112" ht="15.75" x14ac:dyDescent="0.2">
      <c r="A47" s="8" t="s">
        <v>114</v>
      </c>
      <c r="B47" s="9">
        <f t="shared" si="0"/>
        <v>0</v>
      </c>
      <c r="C47" s="9"/>
      <c r="D47" s="9"/>
      <c r="E47" s="9">
        <f t="shared" si="1"/>
        <v>0</v>
      </c>
      <c r="F47" s="9"/>
      <c r="G47" s="9"/>
      <c r="H47" s="9">
        <f t="shared" si="2"/>
        <v>0</v>
      </c>
      <c r="I47" s="9"/>
      <c r="J47" s="9"/>
      <c r="K47" s="9">
        <f t="shared" si="3"/>
        <v>0</v>
      </c>
      <c r="L47" s="9"/>
      <c r="M47" s="9"/>
      <c r="N47" s="9">
        <f t="shared" si="4"/>
        <v>0</v>
      </c>
      <c r="O47" s="9"/>
      <c r="P47" s="9"/>
      <c r="Q47" s="9">
        <f t="shared" si="5"/>
        <v>5732</v>
      </c>
      <c r="R47" s="9">
        <v>2866</v>
      </c>
      <c r="S47" s="9">
        <v>2866</v>
      </c>
      <c r="T47" s="9">
        <f t="shared" si="6"/>
        <v>2544</v>
      </c>
      <c r="U47" s="9">
        <f t="shared" si="7"/>
        <v>1272</v>
      </c>
      <c r="V47" s="9">
        <f t="shared" si="8"/>
        <v>1272</v>
      </c>
      <c r="W47" s="9">
        <f t="shared" si="9"/>
        <v>1272</v>
      </c>
      <c r="X47" s="9">
        <v>1272</v>
      </c>
      <c r="Y47" s="9">
        <v>0</v>
      </c>
      <c r="Z47" s="9">
        <v>0</v>
      </c>
      <c r="AA47" s="9">
        <v>0</v>
      </c>
      <c r="AB47" s="9"/>
      <c r="AC47" s="9"/>
      <c r="AD47" s="9"/>
      <c r="AE47" s="9"/>
      <c r="AF47" s="9"/>
      <c r="AG47" s="9"/>
      <c r="AH47" s="9"/>
      <c r="AI47" s="9"/>
      <c r="AJ47" s="9">
        <f t="shared" si="10"/>
        <v>1272</v>
      </c>
      <c r="AK47" s="9">
        <v>1272</v>
      </c>
      <c r="AL47" s="9"/>
      <c r="AM47" s="9"/>
      <c r="AN47" s="9"/>
      <c r="AO47" s="9"/>
      <c r="AP47" s="9"/>
      <c r="AQ47" s="9"/>
      <c r="AR47" s="9"/>
      <c r="AS47" s="9">
        <f t="shared" si="29"/>
        <v>0</v>
      </c>
      <c r="AT47" s="9">
        <f t="shared" si="30"/>
        <v>0</v>
      </c>
      <c r="AU47" s="9"/>
      <c r="AV47" s="9"/>
      <c r="AW47" s="9">
        <f t="shared" si="11"/>
        <v>0</v>
      </c>
      <c r="AX47" s="9"/>
      <c r="AY47" s="9"/>
      <c r="AZ47" s="9">
        <f t="shared" si="12"/>
        <v>0</v>
      </c>
      <c r="BA47" s="9"/>
      <c r="BB47" s="9"/>
      <c r="BC47" s="9"/>
      <c r="BD47" s="9">
        <f t="shared" si="13"/>
        <v>0</v>
      </c>
      <c r="BE47" s="9"/>
      <c r="BF47" s="9"/>
      <c r="BG47" s="9">
        <f t="shared" si="14"/>
        <v>0</v>
      </c>
      <c r="BH47" s="9"/>
      <c r="BI47" s="9"/>
      <c r="BJ47" s="9">
        <f t="shared" si="15"/>
        <v>0</v>
      </c>
      <c r="BK47" s="9"/>
      <c r="BL47" s="9"/>
      <c r="BM47" s="9">
        <f t="shared" si="16"/>
        <v>0</v>
      </c>
      <c r="BN47" s="9"/>
      <c r="BO47" s="9"/>
      <c r="BP47" s="9"/>
      <c r="BQ47" s="9"/>
      <c r="BR47" s="9"/>
      <c r="BS47" s="9">
        <f t="shared" si="17"/>
        <v>0</v>
      </c>
      <c r="BT47" s="9"/>
      <c r="BU47" s="9"/>
      <c r="BV47" s="9">
        <f t="shared" si="18"/>
        <v>0</v>
      </c>
      <c r="BW47" s="9"/>
      <c r="BX47" s="9"/>
      <c r="BY47" s="9">
        <f t="shared" si="19"/>
        <v>0</v>
      </c>
      <c r="BZ47" s="9"/>
      <c r="CA47" s="9"/>
      <c r="CB47" s="9">
        <f t="shared" si="20"/>
        <v>0</v>
      </c>
      <c r="CC47" s="9"/>
      <c r="CD47" s="9"/>
      <c r="CE47" s="9">
        <f t="shared" si="21"/>
        <v>0</v>
      </c>
      <c r="CF47" s="9"/>
      <c r="CG47" s="9"/>
      <c r="CH47" s="9">
        <f t="shared" si="22"/>
        <v>0</v>
      </c>
      <c r="CI47" s="9"/>
      <c r="CJ47" s="9"/>
      <c r="CK47" s="9">
        <f t="shared" si="23"/>
        <v>0</v>
      </c>
      <c r="CL47" s="9"/>
      <c r="CM47" s="9"/>
      <c r="CN47" s="9">
        <f t="shared" si="24"/>
        <v>0</v>
      </c>
      <c r="CO47" s="9"/>
      <c r="CP47" s="9"/>
      <c r="CQ47" s="9">
        <f t="shared" si="25"/>
        <v>0</v>
      </c>
      <c r="CR47" s="9"/>
      <c r="CS47" s="9"/>
      <c r="CT47" s="9">
        <f t="shared" si="31"/>
        <v>0</v>
      </c>
      <c r="CU47" s="9">
        <f t="shared" si="31"/>
        <v>0</v>
      </c>
      <c r="CV47" s="9">
        <f t="shared" si="31"/>
        <v>0</v>
      </c>
      <c r="CW47" s="9">
        <f t="shared" si="32"/>
        <v>0</v>
      </c>
      <c r="CX47" s="9"/>
      <c r="CY47" s="9"/>
      <c r="CZ47" s="9">
        <f t="shared" si="26"/>
        <v>0</v>
      </c>
      <c r="DA47" s="9"/>
      <c r="DB47" s="9"/>
      <c r="DC47" s="9">
        <f t="shared" si="27"/>
        <v>0</v>
      </c>
      <c r="DD47" s="9"/>
      <c r="DE47" s="9"/>
      <c r="DF47" s="10">
        <f t="shared" si="33"/>
        <v>8276</v>
      </c>
      <c r="DG47" s="10">
        <f t="shared" si="33"/>
        <v>4138</v>
      </c>
      <c r="DH47" s="10">
        <f t="shared" si="33"/>
        <v>4138</v>
      </c>
    </row>
    <row r="48" spans="1:112" ht="15.75" x14ac:dyDescent="0.2">
      <c r="A48" s="8" t="s">
        <v>115</v>
      </c>
      <c r="B48" s="9">
        <f t="shared" si="0"/>
        <v>1800</v>
      </c>
      <c r="C48" s="9">
        <v>1200</v>
      </c>
      <c r="D48" s="9">
        <v>600</v>
      </c>
      <c r="E48" s="9">
        <f t="shared" si="1"/>
        <v>770</v>
      </c>
      <c r="F48" s="9">
        <v>650</v>
      </c>
      <c r="G48" s="9">
        <v>120</v>
      </c>
      <c r="H48" s="9">
        <f t="shared" si="2"/>
        <v>0</v>
      </c>
      <c r="I48" s="9">
        <v>0</v>
      </c>
      <c r="J48" s="9">
        <v>0</v>
      </c>
      <c r="K48" s="9">
        <f t="shared" si="3"/>
        <v>2000</v>
      </c>
      <c r="L48" s="9">
        <v>2000</v>
      </c>
      <c r="M48" s="9">
        <v>0</v>
      </c>
      <c r="N48" s="9">
        <f t="shared" si="4"/>
        <v>6000</v>
      </c>
      <c r="O48" s="9">
        <v>6000</v>
      </c>
      <c r="P48" s="9">
        <v>0</v>
      </c>
      <c r="Q48" s="9">
        <f t="shared" si="5"/>
        <v>0</v>
      </c>
      <c r="R48" s="9">
        <v>0</v>
      </c>
      <c r="S48" s="9">
        <v>0</v>
      </c>
      <c r="T48" s="9">
        <f t="shared" si="6"/>
        <v>0</v>
      </c>
      <c r="U48" s="9">
        <f t="shared" si="7"/>
        <v>0</v>
      </c>
      <c r="V48" s="9">
        <f t="shared" si="8"/>
        <v>0</v>
      </c>
      <c r="W48" s="9">
        <f t="shared" si="9"/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f t="shared" si="10"/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f t="shared" si="29"/>
        <v>0</v>
      </c>
      <c r="AT48" s="9">
        <f t="shared" si="30"/>
        <v>0</v>
      </c>
      <c r="AU48" s="9">
        <v>0</v>
      </c>
      <c r="AV48" s="9">
        <v>0</v>
      </c>
      <c r="AW48" s="9">
        <f t="shared" si="11"/>
        <v>0</v>
      </c>
      <c r="AX48" s="9">
        <v>0</v>
      </c>
      <c r="AY48" s="9">
        <v>0</v>
      </c>
      <c r="AZ48" s="9">
        <f t="shared" si="12"/>
        <v>0</v>
      </c>
      <c r="BA48" s="9">
        <v>0</v>
      </c>
      <c r="BB48" s="9">
        <v>0</v>
      </c>
      <c r="BC48" s="9">
        <v>0</v>
      </c>
      <c r="BD48" s="9">
        <f t="shared" si="13"/>
        <v>0</v>
      </c>
      <c r="BE48" s="9">
        <v>0</v>
      </c>
      <c r="BF48" s="9">
        <v>0</v>
      </c>
      <c r="BG48" s="9">
        <f t="shared" si="14"/>
        <v>0</v>
      </c>
      <c r="BH48" s="9">
        <v>0</v>
      </c>
      <c r="BI48" s="9">
        <v>0</v>
      </c>
      <c r="BJ48" s="9">
        <f t="shared" si="15"/>
        <v>0</v>
      </c>
      <c r="BK48" s="9">
        <v>0</v>
      </c>
      <c r="BL48" s="9">
        <v>0</v>
      </c>
      <c r="BM48" s="9">
        <f t="shared" si="16"/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f t="shared" si="17"/>
        <v>0</v>
      </c>
      <c r="BT48" s="9">
        <v>0</v>
      </c>
      <c r="BU48" s="9">
        <v>0</v>
      </c>
      <c r="BV48" s="9">
        <f t="shared" si="18"/>
        <v>0</v>
      </c>
      <c r="BW48" s="9">
        <v>0</v>
      </c>
      <c r="BX48" s="9">
        <v>0</v>
      </c>
      <c r="BY48" s="9">
        <f t="shared" si="19"/>
        <v>0</v>
      </c>
      <c r="BZ48" s="9">
        <v>0</v>
      </c>
      <c r="CA48" s="9">
        <v>0</v>
      </c>
      <c r="CB48" s="9">
        <f t="shared" si="20"/>
        <v>0</v>
      </c>
      <c r="CC48" s="9">
        <v>0</v>
      </c>
      <c r="CD48" s="9">
        <v>0</v>
      </c>
      <c r="CE48" s="9">
        <f t="shared" si="21"/>
        <v>0</v>
      </c>
      <c r="CF48" s="9">
        <v>0</v>
      </c>
      <c r="CG48" s="9">
        <v>0</v>
      </c>
      <c r="CH48" s="9">
        <f t="shared" si="22"/>
        <v>0</v>
      </c>
      <c r="CI48" s="9">
        <v>0</v>
      </c>
      <c r="CJ48" s="9">
        <v>0</v>
      </c>
      <c r="CK48" s="9">
        <f t="shared" si="23"/>
        <v>0</v>
      </c>
      <c r="CL48" s="9">
        <v>0</v>
      </c>
      <c r="CM48" s="9">
        <v>0</v>
      </c>
      <c r="CN48" s="9">
        <f t="shared" si="24"/>
        <v>0</v>
      </c>
      <c r="CO48" s="9">
        <v>0</v>
      </c>
      <c r="CP48" s="9">
        <v>0</v>
      </c>
      <c r="CQ48" s="9">
        <f t="shared" si="25"/>
        <v>0</v>
      </c>
      <c r="CR48" s="9">
        <v>0</v>
      </c>
      <c r="CS48" s="9">
        <v>0</v>
      </c>
      <c r="CT48" s="9">
        <f t="shared" si="31"/>
        <v>0</v>
      </c>
      <c r="CU48" s="9">
        <f t="shared" si="31"/>
        <v>0</v>
      </c>
      <c r="CV48" s="9">
        <f t="shared" si="31"/>
        <v>0</v>
      </c>
      <c r="CW48" s="9">
        <f t="shared" si="32"/>
        <v>0</v>
      </c>
      <c r="CX48" s="9">
        <v>0</v>
      </c>
      <c r="CY48" s="9">
        <v>0</v>
      </c>
      <c r="CZ48" s="9">
        <f t="shared" si="26"/>
        <v>0</v>
      </c>
      <c r="DA48" s="9">
        <v>0</v>
      </c>
      <c r="DB48" s="9">
        <v>0</v>
      </c>
      <c r="DC48" s="9">
        <f t="shared" si="27"/>
        <v>0</v>
      </c>
      <c r="DD48" s="9"/>
      <c r="DE48" s="9"/>
      <c r="DF48" s="10">
        <f t="shared" si="33"/>
        <v>10570</v>
      </c>
      <c r="DG48" s="10">
        <f t="shared" si="33"/>
        <v>9850</v>
      </c>
      <c r="DH48" s="10">
        <f t="shared" si="33"/>
        <v>720</v>
      </c>
    </row>
    <row r="49" spans="1:112" s="3" customFormat="1" ht="15.75" x14ac:dyDescent="0.25">
      <c r="A49" s="8" t="s">
        <v>116</v>
      </c>
      <c r="B49" s="14">
        <v>0</v>
      </c>
      <c r="C49" s="14">
        <v>0</v>
      </c>
      <c r="D49" s="14">
        <v>0</v>
      </c>
      <c r="E49" s="9">
        <f t="shared" si="1"/>
        <v>14526</v>
      </c>
      <c r="F49" s="9">
        <v>11019</v>
      </c>
      <c r="G49" s="9">
        <v>3507</v>
      </c>
      <c r="H49" s="9">
        <f t="shared" si="2"/>
        <v>19894</v>
      </c>
      <c r="I49" s="9">
        <v>13877</v>
      </c>
      <c r="J49" s="9">
        <v>6017</v>
      </c>
      <c r="K49" s="9">
        <f t="shared" si="3"/>
        <v>6150</v>
      </c>
      <c r="L49" s="9">
        <v>6150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f t="shared" si="6"/>
        <v>8150</v>
      </c>
      <c r="U49" s="9">
        <f t="shared" si="7"/>
        <v>8150</v>
      </c>
      <c r="V49" s="9">
        <f t="shared" si="8"/>
        <v>0</v>
      </c>
      <c r="W49" s="9">
        <f t="shared" si="9"/>
        <v>8150</v>
      </c>
      <c r="X49" s="9">
        <v>8150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0">
        <f t="shared" si="33"/>
        <v>48720</v>
      </c>
      <c r="DG49" s="10">
        <f t="shared" si="33"/>
        <v>39196</v>
      </c>
      <c r="DH49" s="10">
        <f t="shared" si="33"/>
        <v>9524</v>
      </c>
    </row>
    <row r="50" spans="1:112" ht="15.75" x14ac:dyDescent="0.2">
      <c r="A50" s="8" t="s">
        <v>117</v>
      </c>
      <c r="B50" s="9">
        <f t="shared" si="0"/>
        <v>0</v>
      </c>
      <c r="C50" s="9"/>
      <c r="D50" s="9"/>
      <c r="E50" s="9">
        <f t="shared" si="1"/>
        <v>4700</v>
      </c>
      <c r="F50" s="9">
        <v>4700</v>
      </c>
      <c r="G50" s="9"/>
      <c r="H50" s="9">
        <f t="shared" si="2"/>
        <v>0</v>
      </c>
      <c r="I50" s="9"/>
      <c r="J50" s="9"/>
      <c r="K50" s="9">
        <f t="shared" si="3"/>
        <v>0</v>
      </c>
      <c r="L50" s="9"/>
      <c r="M50" s="9"/>
      <c r="N50" s="9">
        <f t="shared" si="4"/>
        <v>0</v>
      </c>
      <c r="O50" s="9"/>
      <c r="P50" s="9"/>
      <c r="Q50" s="9">
        <f t="shared" si="5"/>
        <v>0</v>
      </c>
      <c r="R50" s="9"/>
      <c r="S50" s="9"/>
      <c r="T50" s="9">
        <f t="shared" si="6"/>
        <v>0</v>
      </c>
      <c r="U50" s="9">
        <f t="shared" si="7"/>
        <v>0</v>
      </c>
      <c r="V50" s="9">
        <f t="shared" si="8"/>
        <v>0</v>
      </c>
      <c r="W50" s="9">
        <f t="shared" si="9"/>
        <v>0</v>
      </c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>
        <f t="shared" si="10"/>
        <v>0</v>
      </c>
      <c r="AK50" s="9"/>
      <c r="AL50" s="9"/>
      <c r="AM50" s="9"/>
      <c r="AN50" s="9"/>
      <c r="AO50" s="9"/>
      <c r="AP50" s="9"/>
      <c r="AQ50" s="9"/>
      <c r="AR50" s="9"/>
      <c r="AS50" s="9">
        <f t="shared" si="29"/>
        <v>0</v>
      </c>
      <c r="AT50" s="9">
        <f t="shared" si="30"/>
        <v>0</v>
      </c>
      <c r="AU50" s="9"/>
      <c r="AV50" s="9"/>
      <c r="AW50" s="9">
        <f t="shared" si="11"/>
        <v>0</v>
      </c>
      <c r="AX50" s="9"/>
      <c r="AY50" s="9"/>
      <c r="AZ50" s="9">
        <f t="shared" si="12"/>
        <v>0</v>
      </c>
      <c r="BA50" s="9"/>
      <c r="BB50" s="9"/>
      <c r="BC50" s="9"/>
      <c r="BD50" s="9">
        <f t="shared" si="13"/>
        <v>0</v>
      </c>
      <c r="BE50" s="9"/>
      <c r="BF50" s="9"/>
      <c r="BG50" s="9">
        <f t="shared" si="14"/>
        <v>0</v>
      </c>
      <c r="BH50" s="9"/>
      <c r="BI50" s="9"/>
      <c r="BJ50" s="9">
        <f t="shared" si="15"/>
        <v>0</v>
      </c>
      <c r="BK50" s="9"/>
      <c r="BL50" s="9"/>
      <c r="BM50" s="9">
        <f t="shared" si="16"/>
        <v>0</v>
      </c>
      <c r="BN50" s="9"/>
      <c r="BO50" s="9"/>
      <c r="BP50" s="9"/>
      <c r="BQ50" s="9"/>
      <c r="BR50" s="9"/>
      <c r="BS50" s="9">
        <f t="shared" si="17"/>
        <v>0</v>
      </c>
      <c r="BT50" s="9"/>
      <c r="BU50" s="9"/>
      <c r="BV50" s="9">
        <f t="shared" si="18"/>
        <v>0</v>
      </c>
      <c r="BW50" s="9"/>
      <c r="BX50" s="9"/>
      <c r="BY50" s="9">
        <f t="shared" si="19"/>
        <v>0</v>
      </c>
      <c r="BZ50" s="9"/>
      <c r="CA50" s="9"/>
      <c r="CB50" s="9">
        <f t="shared" si="20"/>
        <v>0</v>
      </c>
      <c r="CC50" s="9"/>
      <c r="CD50" s="9"/>
      <c r="CE50" s="9">
        <f t="shared" si="21"/>
        <v>0</v>
      </c>
      <c r="CF50" s="9"/>
      <c r="CG50" s="9"/>
      <c r="CH50" s="9">
        <f t="shared" si="22"/>
        <v>0</v>
      </c>
      <c r="CI50" s="9"/>
      <c r="CJ50" s="9"/>
      <c r="CK50" s="9">
        <f t="shared" si="23"/>
        <v>0</v>
      </c>
      <c r="CL50" s="9"/>
      <c r="CM50" s="9"/>
      <c r="CN50" s="9">
        <f t="shared" si="24"/>
        <v>0</v>
      </c>
      <c r="CO50" s="9"/>
      <c r="CP50" s="9"/>
      <c r="CQ50" s="9">
        <f t="shared" si="25"/>
        <v>0</v>
      </c>
      <c r="CR50" s="9"/>
      <c r="CS50" s="9"/>
      <c r="CT50" s="9">
        <f t="shared" si="31"/>
        <v>0</v>
      </c>
      <c r="CU50" s="9">
        <f t="shared" si="31"/>
        <v>0</v>
      </c>
      <c r="CV50" s="9">
        <f t="shared" si="31"/>
        <v>0</v>
      </c>
      <c r="CW50" s="9">
        <f t="shared" si="32"/>
        <v>0</v>
      </c>
      <c r="CX50" s="9"/>
      <c r="CY50" s="9"/>
      <c r="CZ50" s="9">
        <f t="shared" si="26"/>
        <v>0</v>
      </c>
      <c r="DA50" s="9"/>
      <c r="DB50" s="9"/>
      <c r="DC50" s="9">
        <f t="shared" si="27"/>
        <v>0</v>
      </c>
      <c r="DD50" s="9"/>
      <c r="DE50" s="9"/>
      <c r="DF50" s="10">
        <f t="shared" si="33"/>
        <v>4700</v>
      </c>
      <c r="DG50" s="10">
        <f t="shared" si="33"/>
        <v>4700</v>
      </c>
      <c r="DH50" s="10">
        <f t="shared" si="33"/>
        <v>0</v>
      </c>
    </row>
    <row r="51" spans="1:112" ht="15.75" x14ac:dyDescent="0.2">
      <c r="A51" s="8" t="s">
        <v>118</v>
      </c>
      <c r="B51" s="9">
        <f t="shared" si="0"/>
        <v>0</v>
      </c>
      <c r="C51" s="9"/>
      <c r="D51" s="9"/>
      <c r="E51" s="9">
        <f t="shared" si="1"/>
        <v>2200</v>
      </c>
      <c r="F51" s="9">
        <v>0</v>
      </c>
      <c r="G51" s="9">
        <v>2200</v>
      </c>
      <c r="H51" s="9">
        <f t="shared" si="2"/>
        <v>0</v>
      </c>
      <c r="I51" s="9">
        <v>0</v>
      </c>
      <c r="J51" s="9">
        <v>0</v>
      </c>
      <c r="K51" s="9">
        <f t="shared" si="3"/>
        <v>0</v>
      </c>
      <c r="L51" s="9">
        <v>0</v>
      </c>
      <c r="M51" s="9">
        <v>0</v>
      </c>
      <c r="N51" s="9">
        <f t="shared" si="4"/>
        <v>0</v>
      </c>
      <c r="O51" s="9">
        <v>0</v>
      </c>
      <c r="P51" s="9">
        <v>0</v>
      </c>
      <c r="Q51" s="9">
        <f t="shared" si="5"/>
        <v>4200</v>
      </c>
      <c r="R51" s="9">
        <v>0</v>
      </c>
      <c r="S51" s="9">
        <v>4200</v>
      </c>
      <c r="T51" s="9">
        <f t="shared" si="6"/>
        <v>5320</v>
      </c>
      <c r="U51" s="9">
        <f t="shared" si="7"/>
        <v>0</v>
      </c>
      <c r="V51" s="9">
        <f t="shared" si="8"/>
        <v>5320</v>
      </c>
      <c r="W51" s="9">
        <f t="shared" si="9"/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f t="shared" si="10"/>
        <v>4500</v>
      </c>
      <c r="AK51" s="9">
        <v>0</v>
      </c>
      <c r="AL51" s="9">
        <v>4500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f t="shared" si="29"/>
        <v>0</v>
      </c>
      <c r="AT51" s="9">
        <f t="shared" si="30"/>
        <v>0</v>
      </c>
      <c r="AU51" s="9">
        <v>0</v>
      </c>
      <c r="AV51" s="9">
        <v>0</v>
      </c>
      <c r="AW51" s="9">
        <f t="shared" si="11"/>
        <v>0</v>
      </c>
      <c r="AX51" s="9">
        <v>0</v>
      </c>
      <c r="AY51" s="9">
        <v>0</v>
      </c>
      <c r="AZ51" s="9">
        <f t="shared" si="12"/>
        <v>0</v>
      </c>
      <c r="BA51" s="9">
        <v>0</v>
      </c>
      <c r="BB51" s="9">
        <v>0</v>
      </c>
      <c r="BC51" s="9">
        <v>0</v>
      </c>
      <c r="BD51" s="9">
        <f t="shared" si="13"/>
        <v>0</v>
      </c>
      <c r="BE51" s="9">
        <v>0</v>
      </c>
      <c r="BF51" s="9">
        <v>0</v>
      </c>
      <c r="BG51" s="9">
        <f t="shared" si="14"/>
        <v>0</v>
      </c>
      <c r="BH51" s="9">
        <v>0</v>
      </c>
      <c r="BI51" s="9">
        <v>0</v>
      </c>
      <c r="BJ51" s="9">
        <f t="shared" si="15"/>
        <v>0</v>
      </c>
      <c r="BK51" s="9">
        <v>0</v>
      </c>
      <c r="BL51" s="9">
        <v>0</v>
      </c>
      <c r="BM51" s="9">
        <f t="shared" si="16"/>
        <v>420</v>
      </c>
      <c r="BN51" s="9">
        <v>0</v>
      </c>
      <c r="BO51" s="9">
        <v>420</v>
      </c>
      <c r="BP51" s="9">
        <v>0</v>
      </c>
      <c r="BQ51" s="9">
        <v>0</v>
      </c>
      <c r="BR51" s="9">
        <v>0</v>
      </c>
      <c r="BS51" s="9">
        <f t="shared" si="17"/>
        <v>0</v>
      </c>
      <c r="BT51" s="9">
        <v>0</v>
      </c>
      <c r="BU51" s="9">
        <v>0</v>
      </c>
      <c r="BV51" s="9">
        <f t="shared" si="18"/>
        <v>0</v>
      </c>
      <c r="BW51" s="9">
        <v>0</v>
      </c>
      <c r="BX51" s="9">
        <v>0</v>
      </c>
      <c r="BY51" s="9">
        <f t="shared" si="19"/>
        <v>0</v>
      </c>
      <c r="BZ51" s="9">
        <v>0</v>
      </c>
      <c r="CA51" s="9">
        <v>0</v>
      </c>
      <c r="CB51" s="9">
        <f t="shared" si="20"/>
        <v>0</v>
      </c>
      <c r="CC51" s="9">
        <v>0</v>
      </c>
      <c r="CD51" s="9">
        <v>0</v>
      </c>
      <c r="CE51" s="9">
        <f t="shared" si="21"/>
        <v>0</v>
      </c>
      <c r="CF51" s="9">
        <v>0</v>
      </c>
      <c r="CG51" s="9">
        <v>0</v>
      </c>
      <c r="CH51" s="9">
        <f t="shared" si="22"/>
        <v>400</v>
      </c>
      <c r="CI51" s="9">
        <v>0</v>
      </c>
      <c r="CJ51" s="9">
        <v>400</v>
      </c>
      <c r="CK51" s="9">
        <f t="shared" si="23"/>
        <v>0</v>
      </c>
      <c r="CL51" s="9">
        <v>0</v>
      </c>
      <c r="CM51" s="9">
        <v>0</v>
      </c>
      <c r="CN51" s="9">
        <f t="shared" si="24"/>
        <v>0</v>
      </c>
      <c r="CO51" s="9">
        <v>0</v>
      </c>
      <c r="CP51" s="9">
        <v>0</v>
      </c>
      <c r="CQ51" s="9">
        <f t="shared" si="25"/>
        <v>0</v>
      </c>
      <c r="CR51" s="9">
        <v>0</v>
      </c>
      <c r="CS51" s="9">
        <v>0</v>
      </c>
      <c r="CT51" s="9">
        <f t="shared" si="31"/>
        <v>0</v>
      </c>
      <c r="CU51" s="9">
        <f t="shared" si="31"/>
        <v>0</v>
      </c>
      <c r="CV51" s="9">
        <f t="shared" si="31"/>
        <v>0</v>
      </c>
      <c r="CW51" s="9">
        <f t="shared" si="32"/>
        <v>0</v>
      </c>
      <c r="CX51" s="9">
        <v>0</v>
      </c>
      <c r="CY51" s="9">
        <v>0</v>
      </c>
      <c r="CZ51" s="9">
        <f t="shared" si="26"/>
        <v>0</v>
      </c>
      <c r="DA51" s="9">
        <v>0</v>
      </c>
      <c r="DB51" s="9">
        <v>0</v>
      </c>
      <c r="DC51" s="9">
        <f t="shared" si="27"/>
        <v>0</v>
      </c>
      <c r="DD51" s="9">
        <v>0</v>
      </c>
      <c r="DE51" s="9">
        <v>0</v>
      </c>
      <c r="DF51" s="10">
        <f t="shared" si="33"/>
        <v>11720</v>
      </c>
      <c r="DG51" s="10">
        <f t="shared" si="33"/>
        <v>0</v>
      </c>
      <c r="DH51" s="10">
        <f t="shared" si="33"/>
        <v>11720</v>
      </c>
    </row>
    <row r="52" spans="1:112" ht="15.75" x14ac:dyDescent="0.2">
      <c r="A52" s="8" t="s">
        <v>119</v>
      </c>
      <c r="B52" s="9">
        <f t="shared" si="0"/>
        <v>0</v>
      </c>
      <c r="C52" s="9">
        <v>0</v>
      </c>
      <c r="D52" s="9">
        <v>0</v>
      </c>
      <c r="E52" s="9">
        <f t="shared" si="1"/>
        <v>0</v>
      </c>
      <c r="F52" s="9">
        <v>0</v>
      </c>
      <c r="G52" s="9">
        <v>0</v>
      </c>
      <c r="H52" s="9">
        <f t="shared" si="2"/>
        <v>0</v>
      </c>
      <c r="I52" s="9">
        <v>0</v>
      </c>
      <c r="J52" s="9">
        <v>0</v>
      </c>
      <c r="K52" s="9">
        <f t="shared" si="3"/>
        <v>778</v>
      </c>
      <c r="L52" s="9">
        <v>778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10088</v>
      </c>
      <c r="R52" s="9">
        <v>5324</v>
      </c>
      <c r="S52" s="9">
        <v>4764</v>
      </c>
      <c r="T52" s="9">
        <f t="shared" si="6"/>
        <v>5431</v>
      </c>
      <c r="U52" s="9">
        <f t="shared" si="7"/>
        <v>4471</v>
      </c>
      <c r="V52" s="9">
        <f t="shared" si="8"/>
        <v>960</v>
      </c>
      <c r="W52" s="9">
        <f t="shared" si="9"/>
        <v>1401</v>
      </c>
      <c r="X52" s="9">
        <v>1401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f t="shared" si="10"/>
        <v>560</v>
      </c>
      <c r="AK52" s="9">
        <v>560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f t="shared" si="29"/>
        <v>0</v>
      </c>
      <c r="AT52" s="9">
        <f t="shared" si="30"/>
        <v>0</v>
      </c>
      <c r="AU52" s="9">
        <v>0</v>
      </c>
      <c r="AV52" s="9">
        <v>0</v>
      </c>
      <c r="AW52" s="9">
        <f t="shared" si="11"/>
        <v>0</v>
      </c>
      <c r="AX52" s="9">
        <v>0</v>
      </c>
      <c r="AY52" s="9">
        <v>0</v>
      </c>
      <c r="AZ52" s="9">
        <f t="shared" si="12"/>
        <v>0</v>
      </c>
      <c r="BA52" s="9">
        <v>0</v>
      </c>
      <c r="BB52" s="9">
        <v>0</v>
      </c>
      <c r="BC52" s="9">
        <v>0</v>
      </c>
      <c r="BD52" s="9">
        <f t="shared" si="13"/>
        <v>0</v>
      </c>
      <c r="BE52" s="9">
        <v>0</v>
      </c>
      <c r="BF52" s="9">
        <v>0</v>
      </c>
      <c r="BG52" s="9">
        <f t="shared" si="14"/>
        <v>0</v>
      </c>
      <c r="BH52" s="9">
        <v>0</v>
      </c>
      <c r="BI52" s="9">
        <v>0</v>
      </c>
      <c r="BJ52" s="9">
        <f t="shared" si="15"/>
        <v>0</v>
      </c>
      <c r="BK52" s="9">
        <v>0</v>
      </c>
      <c r="BL52" s="9">
        <v>0</v>
      </c>
      <c r="BM52" s="9">
        <f t="shared" si="16"/>
        <v>1353</v>
      </c>
      <c r="BN52" s="9">
        <v>1223</v>
      </c>
      <c r="BO52" s="9">
        <v>130</v>
      </c>
      <c r="BP52" s="9">
        <v>0</v>
      </c>
      <c r="BQ52" s="9">
        <v>0</v>
      </c>
      <c r="BR52" s="9">
        <v>0</v>
      </c>
      <c r="BS52" s="9">
        <f t="shared" si="17"/>
        <v>0</v>
      </c>
      <c r="BT52" s="9">
        <v>0</v>
      </c>
      <c r="BU52" s="9">
        <v>0</v>
      </c>
      <c r="BV52" s="9">
        <f t="shared" si="18"/>
        <v>0</v>
      </c>
      <c r="BW52" s="9">
        <v>0</v>
      </c>
      <c r="BX52" s="9">
        <v>0</v>
      </c>
      <c r="BY52" s="9">
        <f t="shared" si="19"/>
        <v>0</v>
      </c>
      <c r="BZ52" s="9">
        <v>0</v>
      </c>
      <c r="CA52" s="9">
        <v>0</v>
      </c>
      <c r="CB52" s="9">
        <f t="shared" si="20"/>
        <v>0</v>
      </c>
      <c r="CC52" s="9">
        <v>0</v>
      </c>
      <c r="CD52" s="9">
        <v>0</v>
      </c>
      <c r="CE52" s="9">
        <f t="shared" si="21"/>
        <v>632</v>
      </c>
      <c r="CF52" s="9">
        <v>632</v>
      </c>
      <c r="CG52" s="9">
        <v>0</v>
      </c>
      <c r="CH52" s="9">
        <f t="shared" si="22"/>
        <v>454</v>
      </c>
      <c r="CI52" s="9">
        <v>314</v>
      </c>
      <c r="CJ52" s="9">
        <v>140</v>
      </c>
      <c r="CK52" s="9">
        <f t="shared" si="23"/>
        <v>0</v>
      </c>
      <c r="CL52" s="9">
        <v>0</v>
      </c>
      <c r="CM52" s="9">
        <v>0</v>
      </c>
      <c r="CN52" s="9">
        <f t="shared" si="24"/>
        <v>1031</v>
      </c>
      <c r="CO52" s="9">
        <v>901</v>
      </c>
      <c r="CP52" s="9">
        <v>130</v>
      </c>
      <c r="CQ52" s="9">
        <f t="shared" si="25"/>
        <v>0</v>
      </c>
      <c r="CR52" s="9">
        <v>0</v>
      </c>
      <c r="CS52" s="9">
        <v>0</v>
      </c>
      <c r="CT52" s="9">
        <f t="shared" si="31"/>
        <v>0</v>
      </c>
      <c r="CU52" s="9">
        <f t="shared" si="31"/>
        <v>0</v>
      </c>
      <c r="CV52" s="9">
        <f t="shared" si="31"/>
        <v>0</v>
      </c>
      <c r="CW52" s="9">
        <f t="shared" si="32"/>
        <v>0</v>
      </c>
      <c r="CX52" s="9">
        <v>0</v>
      </c>
      <c r="CY52" s="9">
        <v>0</v>
      </c>
      <c r="CZ52" s="9">
        <f t="shared" si="26"/>
        <v>0</v>
      </c>
      <c r="DA52" s="9">
        <v>0</v>
      </c>
      <c r="DB52" s="9">
        <v>0</v>
      </c>
      <c r="DC52" s="9">
        <f t="shared" si="27"/>
        <v>0</v>
      </c>
      <c r="DD52" s="9">
        <v>0</v>
      </c>
      <c r="DE52" s="9"/>
      <c r="DF52" s="10">
        <f t="shared" si="33"/>
        <v>16297</v>
      </c>
      <c r="DG52" s="10">
        <f t="shared" si="33"/>
        <v>10573</v>
      </c>
      <c r="DH52" s="10">
        <f t="shared" si="33"/>
        <v>5724</v>
      </c>
    </row>
    <row r="53" spans="1:112" ht="15.75" x14ac:dyDescent="0.2">
      <c r="A53" s="8" t="s">
        <v>120</v>
      </c>
      <c r="B53" s="9">
        <f t="shared" si="0"/>
        <v>0</v>
      </c>
      <c r="C53" s="9">
        <v>0</v>
      </c>
      <c r="D53" s="9">
        <v>0</v>
      </c>
      <c r="E53" s="9">
        <f t="shared" si="1"/>
        <v>0</v>
      </c>
      <c r="F53" s="9">
        <v>0</v>
      </c>
      <c r="G53" s="9">
        <v>0</v>
      </c>
      <c r="H53" s="9">
        <f t="shared" si="2"/>
        <v>0</v>
      </c>
      <c r="I53" s="9">
        <v>0</v>
      </c>
      <c r="J53" s="9">
        <v>0</v>
      </c>
      <c r="K53" s="9">
        <f t="shared" si="3"/>
        <v>13500</v>
      </c>
      <c r="L53" s="9">
        <v>13500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9200</v>
      </c>
      <c r="R53" s="9">
        <v>9200</v>
      </c>
      <c r="S53" s="9">
        <v>0</v>
      </c>
      <c r="T53" s="9">
        <f t="shared" si="6"/>
        <v>4634</v>
      </c>
      <c r="U53" s="9">
        <f t="shared" si="7"/>
        <v>4634</v>
      </c>
      <c r="V53" s="9">
        <f t="shared" si="8"/>
        <v>0</v>
      </c>
      <c r="W53" s="9">
        <f t="shared" si="9"/>
        <v>4004</v>
      </c>
      <c r="X53" s="9">
        <v>4004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/>
      <c r="AE53" s="9"/>
      <c r="AF53" s="9"/>
      <c r="AG53" s="9"/>
      <c r="AH53" s="9"/>
      <c r="AI53" s="9"/>
      <c r="AJ53" s="9">
        <f t="shared" si="10"/>
        <v>0</v>
      </c>
      <c r="AK53" s="9"/>
      <c r="AL53" s="9"/>
      <c r="AM53" s="9"/>
      <c r="AN53" s="9"/>
      <c r="AO53" s="9"/>
      <c r="AP53" s="9"/>
      <c r="AQ53" s="9"/>
      <c r="AR53" s="9"/>
      <c r="AS53" s="9">
        <f t="shared" si="29"/>
        <v>0</v>
      </c>
      <c r="AT53" s="9">
        <f t="shared" si="30"/>
        <v>0</v>
      </c>
      <c r="AU53" s="9"/>
      <c r="AV53" s="9"/>
      <c r="AW53" s="9">
        <f t="shared" si="11"/>
        <v>0</v>
      </c>
      <c r="AX53" s="9"/>
      <c r="AY53" s="9"/>
      <c r="AZ53" s="9">
        <f t="shared" si="12"/>
        <v>0</v>
      </c>
      <c r="BA53" s="9"/>
      <c r="BB53" s="9"/>
      <c r="BC53" s="9"/>
      <c r="BD53" s="9">
        <f t="shared" si="13"/>
        <v>0</v>
      </c>
      <c r="BE53" s="9"/>
      <c r="BF53" s="9"/>
      <c r="BG53" s="9">
        <f t="shared" si="14"/>
        <v>0</v>
      </c>
      <c r="BH53" s="9"/>
      <c r="BI53" s="9"/>
      <c r="BJ53" s="9">
        <f t="shared" si="15"/>
        <v>0</v>
      </c>
      <c r="BK53" s="9"/>
      <c r="BL53" s="9"/>
      <c r="BM53" s="9">
        <f t="shared" si="16"/>
        <v>390</v>
      </c>
      <c r="BN53" s="9">
        <v>210</v>
      </c>
      <c r="BO53" s="9">
        <v>0</v>
      </c>
      <c r="BP53" s="9">
        <v>0</v>
      </c>
      <c r="BQ53" s="9">
        <v>0</v>
      </c>
      <c r="BR53" s="9">
        <v>0</v>
      </c>
      <c r="BS53" s="9">
        <f t="shared" si="17"/>
        <v>0</v>
      </c>
      <c r="BT53" s="9">
        <v>0</v>
      </c>
      <c r="BU53" s="9">
        <v>0</v>
      </c>
      <c r="BV53" s="9">
        <f t="shared" si="18"/>
        <v>180</v>
      </c>
      <c r="BW53" s="9">
        <v>180</v>
      </c>
      <c r="BX53" s="9">
        <v>0</v>
      </c>
      <c r="BY53" s="9">
        <f t="shared" si="19"/>
        <v>0</v>
      </c>
      <c r="BZ53" s="9">
        <v>0</v>
      </c>
      <c r="CA53" s="9">
        <v>0</v>
      </c>
      <c r="CB53" s="9">
        <f t="shared" si="20"/>
        <v>0</v>
      </c>
      <c r="CC53" s="9">
        <v>0</v>
      </c>
      <c r="CD53" s="9">
        <v>0</v>
      </c>
      <c r="CE53" s="9">
        <f t="shared" si="21"/>
        <v>0</v>
      </c>
      <c r="CF53" s="9">
        <v>0</v>
      </c>
      <c r="CG53" s="9">
        <v>0</v>
      </c>
      <c r="CH53" s="9">
        <f t="shared" si="22"/>
        <v>140</v>
      </c>
      <c r="CI53" s="9">
        <v>140</v>
      </c>
      <c r="CJ53" s="9">
        <v>0</v>
      </c>
      <c r="CK53" s="9">
        <f t="shared" si="23"/>
        <v>0</v>
      </c>
      <c r="CL53" s="9">
        <v>0</v>
      </c>
      <c r="CM53" s="9">
        <v>0</v>
      </c>
      <c r="CN53" s="9">
        <f t="shared" si="24"/>
        <v>100</v>
      </c>
      <c r="CO53" s="9">
        <v>100</v>
      </c>
      <c r="CP53" s="9">
        <v>0</v>
      </c>
      <c r="CQ53" s="9">
        <f t="shared" si="25"/>
        <v>0</v>
      </c>
      <c r="CR53" s="9">
        <v>0</v>
      </c>
      <c r="CS53" s="9">
        <v>0</v>
      </c>
      <c r="CT53" s="9">
        <f t="shared" si="31"/>
        <v>0</v>
      </c>
      <c r="CU53" s="9">
        <f t="shared" si="31"/>
        <v>0</v>
      </c>
      <c r="CV53" s="9">
        <f t="shared" si="31"/>
        <v>0</v>
      </c>
      <c r="CW53" s="9">
        <f t="shared" si="32"/>
        <v>0</v>
      </c>
      <c r="CX53" s="9">
        <v>0</v>
      </c>
      <c r="CY53" s="9">
        <v>0</v>
      </c>
      <c r="CZ53" s="9">
        <f t="shared" si="26"/>
        <v>0</v>
      </c>
      <c r="DA53" s="9">
        <v>0</v>
      </c>
      <c r="DB53" s="9">
        <v>0</v>
      </c>
      <c r="DC53" s="9">
        <f t="shared" si="27"/>
        <v>0</v>
      </c>
      <c r="DD53" s="9"/>
      <c r="DE53" s="9"/>
      <c r="DF53" s="10">
        <f t="shared" si="33"/>
        <v>27334</v>
      </c>
      <c r="DG53" s="10">
        <f t="shared" si="33"/>
        <v>27334</v>
      </c>
      <c r="DH53" s="10">
        <f t="shared" si="33"/>
        <v>0</v>
      </c>
    </row>
    <row r="54" spans="1:112" ht="15.75" x14ac:dyDescent="0.2">
      <c r="A54" s="8" t="s">
        <v>121</v>
      </c>
      <c r="B54" s="9">
        <f t="shared" si="0"/>
        <v>0</v>
      </c>
      <c r="C54" s="9">
        <v>0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0</v>
      </c>
      <c r="I54" s="9">
        <v>0</v>
      </c>
      <c r="J54" s="9">
        <v>0</v>
      </c>
      <c r="K54" s="9">
        <f t="shared" si="3"/>
        <v>0</v>
      </c>
      <c r="L54" s="9">
        <v>0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8214</v>
      </c>
      <c r="R54" s="9">
        <v>8214</v>
      </c>
      <c r="S54" s="9">
        <v>0</v>
      </c>
      <c r="T54" s="9">
        <f t="shared" si="6"/>
        <v>1513</v>
      </c>
      <c r="U54" s="9">
        <f t="shared" si="7"/>
        <v>1513</v>
      </c>
      <c r="V54" s="9">
        <f t="shared" si="8"/>
        <v>0</v>
      </c>
      <c r="W54" s="9">
        <f t="shared" si="9"/>
        <v>1013</v>
      </c>
      <c r="X54" s="9">
        <v>1013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f t="shared" si="10"/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f t="shared" si="29"/>
        <v>0</v>
      </c>
      <c r="AT54" s="9">
        <f t="shared" si="30"/>
        <v>0</v>
      </c>
      <c r="AU54" s="9">
        <v>0</v>
      </c>
      <c r="AV54" s="9">
        <v>0</v>
      </c>
      <c r="AW54" s="9">
        <f t="shared" si="11"/>
        <v>0</v>
      </c>
      <c r="AX54" s="9">
        <v>0</v>
      </c>
      <c r="AY54" s="9">
        <v>0</v>
      </c>
      <c r="AZ54" s="9">
        <f t="shared" si="12"/>
        <v>0</v>
      </c>
      <c r="BA54" s="9">
        <v>0</v>
      </c>
      <c r="BB54" s="9">
        <v>0</v>
      </c>
      <c r="BC54" s="9">
        <v>0</v>
      </c>
      <c r="BD54" s="9">
        <f t="shared" si="13"/>
        <v>0</v>
      </c>
      <c r="BE54" s="9">
        <v>0</v>
      </c>
      <c r="BF54" s="9">
        <v>0</v>
      </c>
      <c r="BG54" s="9">
        <f t="shared" si="14"/>
        <v>0</v>
      </c>
      <c r="BH54" s="9">
        <v>0</v>
      </c>
      <c r="BI54" s="9">
        <v>0</v>
      </c>
      <c r="BJ54" s="9">
        <f t="shared" si="15"/>
        <v>0</v>
      </c>
      <c r="BK54" s="9">
        <v>0</v>
      </c>
      <c r="BL54" s="9">
        <v>0</v>
      </c>
      <c r="BM54" s="9">
        <f t="shared" si="16"/>
        <v>240</v>
      </c>
      <c r="BN54" s="9">
        <v>240</v>
      </c>
      <c r="BO54" s="9">
        <v>0</v>
      </c>
      <c r="BP54" s="9">
        <v>0</v>
      </c>
      <c r="BQ54" s="9">
        <v>0</v>
      </c>
      <c r="BR54" s="9">
        <v>0</v>
      </c>
      <c r="BS54" s="9">
        <f t="shared" si="17"/>
        <v>0</v>
      </c>
      <c r="BT54" s="9">
        <v>0</v>
      </c>
      <c r="BU54" s="9">
        <v>0</v>
      </c>
      <c r="BV54" s="9">
        <f t="shared" si="18"/>
        <v>0</v>
      </c>
      <c r="BW54" s="9">
        <v>0</v>
      </c>
      <c r="BX54" s="9">
        <v>0</v>
      </c>
      <c r="BY54" s="9">
        <f t="shared" si="19"/>
        <v>0</v>
      </c>
      <c r="BZ54" s="9">
        <v>0</v>
      </c>
      <c r="CA54" s="9">
        <v>0</v>
      </c>
      <c r="CB54" s="9">
        <f t="shared" si="20"/>
        <v>0</v>
      </c>
      <c r="CC54" s="9">
        <v>0</v>
      </c>
      <c r="CD54" s="9">
        <v>0</v>
      </c>
      <c r="CE54" s="9">
        <f t="shared" si="21"/>
        <v>100</v>
      </c>
      <c r="CF54" s="9">
        <v>100</v>
      </c>
      <c r="CG54" s="9">
        <v>0</v>
      </c>
      <c r="CH54" s="9">
        <f t="shared" si="22"/>
        <v>90</v>
      </c>
      <c r="CI54" s="9">
        <v>90</v>
      </c>
      <c r="CJ54" s="9">
        <v>0</v>
      </c>
      <c r="CK54" s="9">
        <f t="shared" si="23"/>
        <v>0</v>
      </c>
      <c r="CL54" s="9">
        <v>0</v>
      </c>
      <c r="CM54" s="9">
        <v>0</v>
      </c>
      <c r="CN54" s="9">
        <f t="shared" si="24"/>
        <v>70</v>
      </c>
      <c r="CO54" s="9">
        <v>70</v>
      </c>
      <c r="CP54" s="9"/>
      <c r="CQ54" s="9">
        <f t="shared" si="25"/>
        <v>0</v>
      </c>
      <c r="CR54" s="9"/>
      <c r="CS54" s="9"/>
      <c r="CT54" s="9">
        <f t="shared" si="31"/>
        <v>0</v>
      </c>
      <c r="CU54" s="9">
        <f t="shared" si="31"/>
        <v>0</v>
      </c>
      <c r="CV54" s="9">
        <f t="shared" si="31"/>
        <v>0</v>
      </c>
      <c r="CW54" s="9">
        <f t="shared" si="32"/>
        <v>0</v>
      </c>
      <c r="CX54" s="9"/>
      <c r="CY54" s="9"/>
      <c r="CZ54" s="9">
        <f t="shared" si="26"/>
        <v>0</v>
      </c>
      <c r="DA54" s="9"/>
      <c r="DB54" s="9"/>
      <c r="DC54" s="9">
        <f t="shared" si="27"/>
        <v>0</v>
      </c>
      <c r="DD54" s="9"/>
      <c r="DE54" s="9"/>
      <c r="DF54" s="10">
        <f t="shared" si="33"/>
        <v>9727</v>
      </c>
      <c r="DG54" s="10">
        <f t="shared" si="33"/>
        <v>9727</v>
      </c>
      <c r="DH54" s="10">
        <f t="shared" si="33"/>
        <v>0</v>
      </c>
    </row>
    <row r="55" spans="1:112" ht="15.75" x14ac:dyDescent="0.2">
      <c r="A55" s="8" t="s">
        <v>122</v>
      </c>
      <c r="B55" s="9">
        <f t="shared" si="0"/>
        <v>0</v>
      </c>
      <c r="C55" s="9"/>
      <c r="D55" s="9"/>
      <c r="E55" s="9">
        <f t="shared" si="1"/>
        <v>0</v>
      </c>
      <c r="F55" s="9"/>
      <c r="G55" s="9"/>
      <c r="H55" s="9">
        <f t="shared" si="2"/>
        <v>0</v>
      </c>
      <c r="I55" s="9"/>
      <c r="J55" s="9"/>
      <c r="K55" s="9">
        <f t="shared" si="3"/>
        <v>34120</v>
      </c>
      <c r="L55" s="9">
        <v>34120</v>
      </c>
      <c r="M55" s="9">
        <v>0</v>
      </c>
      <c r="N55" s="9">
        <f t="shared" si="4"/>
        <v>0</v>
      </c>
      <c r="O55" s="9">
        <v>0</v>
      </c>
      <c r="P55" s="9">
        <v>0</v>
      </c>
      <c r="Q55" s="9">
        <f t="shared" si="5"/>
        <v>0</v>
      </c>
      <c r="R55" s="9">
        <v>0</v>
      </c>
      <c r="S55" s="9">
        <v>0</v>
      </c>
      <c r="T55" s="9">
        <f t="shared" si="6"/>
        <v>530</v>
      </c>
      <c r="U55" s="9">
        <f t="shared" si="7"/>
        <v>530</v>
      </c>
      <c r="V55" s="9">
        <f t="shared" si="8"/>
        <v>0</v>
      </c>
      <c r="W55" s="9">
        <f t="shared" si="9"/>
        <v>230</v>
      </c>
      <c r="X55" s="9">
        <v>230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f t="shared" si="10"/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f t="shared" si="29"/>
        <v>0</v>
      </c>
      <c r="AT55" s="9">
        <f t="shared" si="30"/>
        <v>0</v>
      </c>
      <c r="AU55" s="9">
        <v>0</v>
      </c>
      <c r="AV55" s="9">
        <v>0</v>
      </c>
      <c r="AW55" s="9">
        <f t="shared" si="11"/>
        <v>0</v>
      </c>
      <c r="AX55" s="9">
        <v>0</v>
      </c>
      <c r="AY55" s="9">
        <v>0</v>
      </c>
      <c r="AZ55" s="9">
        <f t="shared" si="12"/>
        <v>0</v>
      </c>
      <c r="BA55" s="9">
        <v>0</v>
      </c>
      <c r="BB55" s="9">
        <v>0</v>
      </c>
      <c r="BC55" s="9">
        <v>0</v>
      </c>
      <c r="BD55" s="9">
        <f t="shared" si="13"/>
        <v>0</v>
      </c>
      <c r="BE55" s="9">
        <v>0</v>
      </c>
      <c r="BF55" s="9">
        <v>0</v>
      </c>
      <c r="BG55" s="9">
        <f t="shared" si="14"/>
        <v>0</v>
      </c>
      <c r="BH55" s="9">
        <v>0</v>
      </c>
      <c r="BI55" s="9">
        <v>0</v>
      </c>
      <c r="BJ55" s="9">
        <f t="shared" si="15"/>
        <v>0</v>
      </c>
      <c r="BK55" s="9">
        <v>0</v>
      </c>
      <c r="BL55" s="9">
        <v>0</v>
      </c>
      <c r="BM55" s="9">
        <f t="shared" si="16"/>
        <v>100</v>
      </c>
      <c r="BN55" s="9">
        <v>100</v>
      </c>
      <c r="BO55" s="9">
        <v>0</v>
      </c>
      <c r="BP55" s="9">
        <v>0</v>
      </c>
      <c r="BQ55" s="9">
        <v>0</v>
      </c>
      <c r="BR55" s="9">
        <v>0</v>
      </c>
      <c r="BS55" s="9">
        <f t="shared" si="17"/>
        <v>0</v>
      </c>
      <c r="BT55" s="9">
        <v>0</v>
      </c>
      <c r="BU55" s="9">
        <v>0</v>
      </c>
      <c r="BV55" s="9">
        <f t="shared" si="18"/>
        <v>0</v>
      </c>
      <c r="BW55" s="9">
        <v>0</v>
      </c>
      <c r="BX55" s="9">
        <v>0</v>
      </c>
      <c r="BY55" s="9">
        <f t="shared" si="19"/>
        <v>0</v>
      </c>
      <c r="BZ55" s="9">
        <v>0</v>
      </c>
      <c r="CA55" s="9">
        <v>0</v>
      </c>
      <c r="CB55" s="9">
        <f t="shared" si="20"/>
        <v>0</v>
      </c>
      <c r="CC55" s="9">
        <v>0</v>
      </c>
      <c r="CD55" s="9">
        <v>0</v>
      </c>
      <c r="CE55" s="9">
        <f t="shared" si="21"/>
        <v>0</v>
      </c>
      <c r="CF55" s="9">
        <v>0</v>
      </c>
      <c r="CG55" s="9">
        <v>0</v>
      </c>
      <c r="CH55" s="9">
        <f t="shared" si="22"/>
        <v>100</v>
      </c>
      <c r="CI55" s="9">
        <v>100</v>
      </c>
      <c r="CJ55" s="9">
        <v>0</v>
      </c>
      <c r="CK55" s="9">
        <f t="shared" si="23"/>
        <v>0</v>
      </c>
      <c r="CL55" s="9">
        <v>0</v>
      </c>
      <c r="CM55" s="9">
        <v>0</v>
      </c>
      <c r="CN55" s="9">
        <f t="shared" si="24"/>
        <v>100</v>
      </c>
      <c r="CO55" s="9">
        <v>100</v>
      </c>
      <c r="CP55" s="9">
        <v>0</v>
      </c>
      <c r="CQ55" s="9">
        <f t="shared" si="25"/>
        <v>0</v>
      </c>
      <c r="CR55" s="9">
        <v>0</v>
      </c>
      <c r="CS55" s="9">
        <v>0</v>
      </c>
      <c r="CT55" s="9">
        <f t="shared" si="31"/>
        <v>0</v>
      </c>
      <c r="CU55" s="9">
        <f t="shared" si="31"/>
        <v>0</v>
      </c>
      <c r="CV55" s="9">
        <f t="shared" si="31"/>
        <v>0</v>
      </c>
      <c r="CW55" s="9">
        <f t="shared" si="32"/>
        <v>0</v>
      </c>
      <c r="CX55" s="9">
        <v>0</v>
      </c>
      <c r="CY55" s="9">
        <v>0</v>
      </c>
      <c r="CZ55" s="9">
        <f t="shared" si="26"/>
        <v>0</v>
      </c>
      <c r="DA55" s="9">
        <v>0</v>
      </c>
      <c r="DB55" s="9">
        <v>0</v>
      </c>
      <c r="DC55" s="9">
        <f t="shared" si="27"/>
        <v>0</v>
      </c>
      <c r="DD55" s="9">
        <v>0</v>
      </c>
      <c r="DE55" s="9"/>
      <c r="DF55" s="10">
        <f t="shared" si="33"/>
        <v>34650</v>
      </c>
      <c r="DG55" s="10">
        <f t="shared" si="33"/>
        <v>34650</v>
      </c>
      <c r="DH55" s="10">
        <f t="shared" si="33"/>
        <v>0</v>
      </c>
    </row>
    <row r="56" spans="1:112" ht="15.75" x14ac:dyDescent="0.2">
      <c r="A56" s="8" t="s">
        <v>123</v>
      </c>
      <c r="B56" s="9">
        <f t="shared" si="0"/>
        <v>20145</v>
      </c>
      <c r="C56" s="9">
        <v>13675</v>
      </c>
      <c r="D56" s="9">
        <v>6470</v>
      </c>
      <c r="E56" s="9">
        <f t="shared" si="1"/>
        <v>0</v>
      </c>
      <c r="F56" s="9">
        <v>0</v>
      </c>
      <c r="G56" s="9">
        <v>0</v>
      </c>
      <c r="H56" s="9">
        <f t="shared" si="2"/>
        <v>0</v>
      </c>
      <c r="I56" s="9">
        <v>0</v>
      </c>
      <c r="J56" s="9">
        <v>0</v>
      </c>
      <c r="K56" s="9">
        <f t="shared" si="3"/>
        <v>0</v>
      </c>
      <c r="L56" s="9">
        <v>0</v>
      </c>
      <c r="M56" s="9">
        <v>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>
        <f t="shared" si="7"/>
        <v>0</v>
      </c>
      <c r="V56" s="9">
        <f t="shared" si="8"/>
        <v>0</v>
      </c>
      <c r="W56" s="9">
        <f t="shared" si="9"/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f t="shared" si="10"/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f t="shared" si="29"/>
        <v>0</v>
      </c>
      <c r="AT56" s="9">
        <f t="shared" si="30"/>
        <v>0</v>
      </c>
      <c r="AU56" s="9">
        <v>0</v>
      </c>
      <c r="AV56" s="9">
        <v>0</v>
      </c>
      <c r="AW56" s="9">
        <f t="shared" si="11"/>
        <v>0</v>
      </c>
      <c r="AX56" s="9">
        <v>0</v>
      </c>
      <c r="AY56" s="9">
        <v>0</v>
      </c>
      <c r="AZ56" s="9">
        <f t="shared" si="12"/>
        <v>0</v>
      </c>
      <c r="BA56" s="9">
        <v>0</v>
      </c>
      <c r="BB56" s="9">
        <v>0</v>
      </c>
      <c r="BC56" s="9">
        <v>0</v>
      </c>
      <c r="BD56" s="9">
        <f t="shared" si="13"/>
        <v>0</v>
      </c>
      <c r="BE56" s="9">
        <v>0</v>
      </c>
      <c r="BF56" s="9">
        <v>0</v>
      </c>
      <c r="BG56" s="9">
        <f t="shared" si="14"/>
        <v>0</v>
      </c>
      <c r="BH56" s="9">
        <v>0</v>
      </c>
      <c r="BI56" s="9">
        <v>0</v>
      </c>
      <c r="BJ56" s="9">
        <f t="shared" si="15"/>
        <v>0</v>
      </c>
      <c r="BK56" s="9">
        <v>0</v>
      </c>
      <c r="BL56" s="9">
        <v>0</v>
      </c>
      <c r="BM56" s="9">
        <f t="shared" si="16"/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f t="shared" si="17"/>
        <v>0</v>
      </c>
      <c r="BT56" s="9">
        <v>0</v>
      </c>
      <c r="BU56" s="9">
        <v>0</v>
      </c>
      <c r="BV56" s="9">
        <f t="shared" si="18"/>
        <v>0</v>
      </c>
      <c r="BW56" s="9">
        <v>0</v>
      </c>
      <c r="BX56" s="9">
        <v>0</v>
      </c>
      <c r="BY56" s="9">
        <f t="shared" si="19"/>
        <v>0</v>
      </c>
      <c r="BZ56" s="9">
        <v>0</v>
      </c>
      <c r="CA56" s="9">
        <v>0</v>
      </c>
      <c r="CB56" s="9">
        <f t="shared" si="20"/>
        <v>0</v>
      </c>
      <c r="CC56" s="9">
        <v>0</v>
      </c>
      <c r="CD56" s="9">
        <v>0</v>
      </c>
      <c r="CE56" s="9">
        <f t="shared" si="21"/>
        <v>0</v>
      </c>
      <c r="CF56" s="9">
        <v>0</v>
      </c>
      <c r="CG56" s="9">
        <v>0</v>
      </c>
      <c r="CH56" s="9">
        <f t="shared" si="22"/>
        <v>0</v>
      </c>
      <c r="CI56" s="9">
        <v>0</v>
      </c>
      <c r="CJ56" s="9">
        <v>0</v>
      </c>
      <c r="CK56" s="9">
        <f t="shared" si="23"/>
        <v>0</v>
      </c>
      <c r="CL56" s="9">
        <v>0</v>
      </c>
      <c r="CM56" s="9">
        <v>0</v>
      </c>
      <c r="CN56" s="9">
        <f t="shared" si="24"/>
        <v>0</v>
      </c>
      <c r="CO56" s="9">
        <v>0</v>
      </c>
      <c r="CP56" s="9">
        <v>0</v>
      </c>
      <c r="CQ56" s="9">
        <f t="shared" si="25"/>
        <v>0</v>
      </c>
      <c r="CR56" s="9">
        <v>0</v>
      </c>
      <c r="CS56" s="9">
        <v>0</v>
      </c>
      <c r="CT56" s="9">
        <f t="shared" si="31"/>
        <v>0</v>
      </c>
      <c r="CU56" s="9">
        <f t="shared" si="31"/>
        <v>0</v>
      </c>
      <c r="CV56" s="9">
        <f t="shared" si="31"/>
        <v>0</v>
      </c>
      <c r="CW56" s="9">
        <f t="shared" si="32"/>
        <v>0</v>
      </c>
      <c r="CX56" s="9"/>
      <c r="CY56" s="9"/>
      <c r="CZ56" s="9">
        <f t="shared" si="26"/>
        <v>0</v>
      </c>
      <c r="DA56" s="9"/>
      <c r="DB56" s="9"/>
      <c r="DC56" s="9">
        <f t="shared" si="27"/>
        <v>0</v>
      </c>
      <c r="DD56" s="9"/>
      <c r="DE56" s="9"/>
      <c r="DF56" s="10">
        <f t="shared" si="33"/>
        <v>20145</v>
      </c>
      <c r="DG56" s="10">
        <f t="shared" si="33"/>
        <v>13675</v>
      </c>
      <c r="DH56" s="10">
        <f t="shared" si="33"/>
        <v>6470</v>
      </c>
    </row>
    <row r="57" spans="1:112" ht="31.5" x14ac:dyDescent="0.2">
      <c r="A57" s="11" t="s">
        <v>124</v>
      </c>
      <c r="B57" s="9">
        <f t="shared" si="0"/>
        <v>0</v>
      </c>
      <c r="C57" s="9"/>
      <c r="D57" s="9">
        <v>0</v>
      </c>
      <c r="E57" s="9">
        <f t="shared" si="1"/>
        <v>4000</v>
      </c>
      <c r="F57" s="9">
        <v>4000</v>
      </c>
      <c r="G57" s="9">
        <v>0</v>
      </c>
      <c r="H57" s="9">
        <f t="shared" si="2"/>
        <v>0</v>
      </c>
      <c r="I57" s="9">
        <v>0</v>
      </c>
      <c r="J57" s="9">
        <v>0</v>
      </c>
      <c r="K57" s="9">
        <f t="shared" si="3"/>
        <v>0</v>
      </c>
      <c r="L57" s="9">
        <v>0</v>
      </c>
      <c r="M57" s="9">
        <v>0</v>
      </c>
      <c r="N57" s="9">
        <f t="shared" si="4"/>
        <v>0</v>
      </c>
      <c r="O57" s="9">
        <v>0</v>
      </c>
      <c r="P57" s="9">
        <v>0</v>
      </c>
      <c r="Q57" s="9">
        <f t="shared" si="5"/>
        <v>12512</v>
      </c>
      <c r="R57" s="9">
        <v>12512</v>
      </c>
      <c r="S57" s="9">
        <v>0</v>
      </c>
      <c r="T57" s="9">
        <f t="shared" si="6"/>
        <v>0</v>
      </c>
      <c r="U57" s="9">
        <f t="shared" si="7"/>
        <v>0</v>
      </c>
      <c r="V57" s="9">
        <f t="shared" si="8"/>
        <v>0</v>
      </c>
      <c r="W57" s="9">
        <f t="shared" si="9"/>
        <v>0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>
        <f t="shared" si="10"/>
        <v>0</v>
      </c>
      <c r="AK57" s="9"/>
      <c r="AL57" s="9"/>
      <c r="AM57" s="9"/>
      <c r="AN57" s="9"/>
      <c r="AO57" s="9"/>
      <c r="AP57" s="9"/>
      <c r="AQ57" s="9"/>
      <c r="AR57" s="9"/>
      <c r="AS57" s="9">
        <f t="shared" si="29"/>
        <v>0</v>
      </c>
      <c r="AT57" s="9">
        <f t="shared" si="30"/>
        <v>0</v>
      </c>
      <c r="AU57" s="9"/>
      <c r="AV57" s="9"/>
      <c r="AW57" s="9">
        <f t="shared" si="11"/>
        <v>0</v>
      </c>
      <c r="AX57" s="9"/>
      <c r="AY57" s="9"/>
      <c r="AZ57" s="9">
        <f t="shared" si="12"/>
        <v>0</v>
      </c>
      <c r="BA57" s="9"/>
      <c r="BB57" s="9"/>
      <c r="BC57" s="9"/>
      <c r="BD57" s="9">
        <f t="shared" si="13"/>
        <v>0</v>
      </c>
      <c r="BE57" s="9"/>
      <c r="BF57" s="9"/>
      <c r="BG57" s="9">
        <f t="shared" si="14"/>
        <v>0</v>
      </c>
      <c r="BH57" s="9"/>
      <c r="BI57" s="9"/>
      <c r="BJ57" s="9">
        <f t="shared" si="15"/>
        <v>0</v>
      </c>
      <c r="BK57" s="9"/>
      <c r="BL57" s="9"/>
      <c r="BM57" s="9">
        <f t="shared" si="16"/>
        <v>0</v>
      </c>
      <c r="BN57" s="9"/>
      <c r="BO57" s="9"/>
      <c r="BP57" s="9"/>
      <c r="BQ57" s="9"/>
      <c r="BR57" s="9"/>
      <c r="BS57" s="9">
        <f t="shared" si="17"/>
        <v>0</v>
      </c>
      <c r="BT57" s="9"/>
      <c r="BU57" s="9"/>
      <c r="BV57" s="9">
        <f t="shared" si="18"/>
        <v>0</v>
      </c>
      <c r="BW57" s="9"/>
      <c r="BX57" s="9"/>
      <c r="BY57" s="9">
        <f t="shared" si="19"/>
        <v>0</v>
      </c>
      <c r="BZ57" s="9"/>
      <c r="CA57" s="9"/>
      <c r="CB57" s="9">
        <f t="shared" si="20"/>
        <v>0</v>
      </c>
      <c r="CC57" s="9"/>
      <c r="CD57" s="9"/>
      <c r="CE57" s="9">
        <f t="shared" si="21"/>
        <v>0</v>
      </c>
      <c r="CF57" s="9"/>
      <c r="CG57" s="9"/>
      <c r="CH57" s="9">
        <f t="shared" si="22"/>
        <v>0</v>
      </c>
      <c r="CI57" s="9"/>
      <c r="CJ57" s="9"/>
      <c r="CK57" s="9">
        <f t="shared" si="23"/>
        <v>0</v>
      </c>
      <c r="CL57" s="9"/>
      <c r="CM57" s="9"/>
      <c r="CN57" s="9">
        <f t="shared" si="24"/>
        <v>0</v>
      </c>
      <c r="CO57" s="9"/>
      <c r="CP57" s="9"/>
      <c r="CQ57" s="9">
        <f t="shared" si="25"/>
        <v>0</v>
      </c>
      <c r="CR57" s="9"/>
      <c r="CS57" s="9"/>
      <c r="CT57" s="9">
        <f t="shared" ref="CT57:CV84" si="34">CW57+CZ57+DC57</f>
        <v>0</v>
      </c>
      <c r="CU57" s="9">
        <f t="shared" si="34"/>
        <v>0</v>
      </c>
      <c r="CV57" s="9">
        <f t="shared" si="34"/>
        <v>0</v>
      </c>
      <c r="CW57" s="9">
        <f t="shared" si="32"/>
        <v>0</v>
      </c>
      <c r="CX57" s="9"/>
      <c r="CY57" s="9"/>
      <c r="CZ57" s="9">
        <f t="shared" si="26"/>
        <v>0</v>
      </c>
      <c r="DA57" s="9"/>
      <c r="DB57" s="9"/>
      <c r="DC57" s="9">
        <f t="shared" si="27"/>
        <v>0</v>
      </c>
      <c r="DD57" s="9"/>
      <c r="DE57" s="9"/>
      <c r="DF57" s="10">
        <f t="shared" si="33"/>
        <v>16512</v>
      </c>
      <c r="DG57" s="10">
        <f t="shared" si="33"/>
        <v>16512</v>
      </c>
      <c r="DH57" s="10">
        <f t="shared" si="33"/>
        <v>0</v>
      </c>
    </row>
    <row r="58" spans="1:112" ht="31.5" x14ac:dyDescent="0.2">
      <c r="A58" s="8" t="s">
        <v>125</v>
      </c>
      <c r="B58" s="9">
        <f t="shared" si="0"/>
        <v>0</v>
      </c>
      <c r="C58" s="9"/>
      <c r="D58" s="9"/>
      <c r="E58" s="9">
        <f t="shared" si="1"/>
        <v>5565</v>
      </c>
      <c r="F58" s="9">
        <v>5565</v>
      </c>
      <c r="G58" s="9">
        <v>0</v>
      </c>
      <c r="H58" s="9">
        <f t="shared" si="2"/>
        <v>9475</v>
      </c>
      <c r="I58" s="9">
        <v>9047</v>
      </c>
      <c r="J58" s="9">
        <v>428</v>
      </c>
      <c r="K58" s="9">
        <f t="shared" si="3"/>
        <v>0</v>
      </c>
      <c r="L58" s="9">
        <v>0</v>
      </c>
      <c r="M58" s="9">
        <v>0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>
        <v>0</v>
      </c>
      <c r="S58" s="9">
        <v>0</v>
      </c>
      <c r="T58" s="9">
        <f t="shared" si="6"/>
        <v>2394</v>
      </c>
      <c r="U58" s="9">
        <f t="shared" si="7"/>
        <v>2394</v>
      </c>
      <c r="V58" s="9">
        <f t="shared" si="8"/>
        <v>0</v>
      </c>
      <c r="W58" s="9">
        <f t="shared" si="9"/>
        <v>2394</v>
      </c>
      <c r="X58" s="9">
        <v>196</v>
      </c>
      <c r="Y58" s="9">
        <v>2198</v>
      </c>
      <c r="Z58" s="9">
        <v>0</v>
      </c>
      <c r="AA58" s="9">
        <v>0</v>
      </c>
      <c r="AB58" s="9"/>
      <c r="AC58" s="9"/>
      <c r="AD58" s="9"/>
      <c r="AE58" s="9"/>
      <c r="AF58" s="9"/>
      <c r="AG58" s="9"/>
      <c r="AH58" s="9"/>
      <c r="AI58" s="9"/>
      <c r="AJ58" s="9">
        <f t="shared" si="10"/>
        <v>0</v>
      </c>
      <c r="AK58" s="9"/>
      <c r="AL58" s="9"/>
      <c r="AM58" s="9"/>
      <c r="AN58" s="9"/>
      <c r="AO58" s="9"/>
      <c r="AP58" s="9"/>
      <c r="AQ58" s="9"/>
      <c r="AR58" s="9"/>
      <c r="AS58" s="9">
        <f t="shared" si="29"/>
        <v>0</v>
      </c>
      <c r="AT58" s="9">
        <f t="shared" si="30"/>
        <v>0</v>
      </c>
      <c r="AU58" s="9"/>
      <c r="AV58" s="9"/>
      <c r="AW58" s="9">
        <f t="shared" si="11"/>
        <v>0</v>
      </c>
      <c r="AX58" s="9"/>
      <c r="AY58" s="9"/>
      <c r="AZ58" s="9">
        <f t="shared" si="12"/>
        <v>0</v>
      </c>
      <c r="BA58" s="9"/>
      <c r="BB58" s="9"/>
      <c r="BC58" s="9"/>
      <c r="BD58" s="9">
        <f t="shared" si="13"/>
        <v>0</v>
      </c>
      <c r="BE58" s="9"/>
      <c r="BF58" s="9"/>
      <c r="BG58" s="9">
        <f t="shared" si="14"/>
        <v>0</v>
      </c>
      <c r="BH58" s="9"/>
      <c r="BI58" s="9"/>
      <c r="BJ58" s="9">
        <f t="shared" si="15"/>
        <v>0</v>
      </c>
      <c r="BK58" s="9"/>
      <c r="BL58" s="9"/>
      <c r="BM58" s="9">
        <f t="shared" si="16"/>
        <v>0</v>
      </c>
      <c r="BN58" s="9"/>
      <c r="BO58" s="9"/>
      <c r="BP58" s="9"/>
      <c r="BQ58" s="9"/>
      <c r="BR58" s="9"/>
      <c r="BS58" s="9">
        <f t="shared" si="17"/>
        <v>0</v>
      </c>
      <c r="BT58" s="9"/>
      <c r="BU58" s="9"/>
      <c r="BV58" s="9">
        <f t="shared" si="18"/>
        <v>0</v>
      </c>
      <c r="BW58" s="9"/>
      <c r="BX58" s="9"/>
      <c r="BY58" s="9">
        <f t="shared" si="19"/>
        <v>0</v>
      </c>
      <c r="BZ58" s="9"/>
      <c r="CA58" s="9"/>
      <c r="CB58" s="9">
        <f t="shared" si="20"/>
        <v>0</v>
      </c>
      <c r="CC58" s="9"/>
      <c r="CD58" s="9"/>
      <c r="CE58" s="9">
        <f t="shared" si="21"/>
        <v>0</v>
      </c>
      <c r="CF58" s="9"/>
      <c r="CG58" s="9"/>
      <c r="CH58" s="9">
        <f t="shared" si="22"/>
        <v>0</v>
      </c>
      <c r="CI58" s="9"/>
      <c r="CJ58" s="9"/>
      <c r="CK58" s="9">
        <f t="shared" si="23"/>
        <v>0</v>
      </c>
      <c r="CL58" s="9"/>
      <c r="CM58" s="9"/>
      <c r="CN58" s="9">
        <f t="shared" si="24"/>
        <v>0</v>
      </c>
      <c r="CO58" s="9"/>
      <c r="CP58" s="9"/>
      <c r="CQ58" s="9">
        <f t="shared" si="25"/>
        <v>0</v>
      </c>
      <c r="CR58" s="9"/>
      <c r="CS58" s="9"/>
      <c r="CT58" s="9">
        <f t="shared" si="34"/>
        <v>0</v>
      </c>
      <c r="CU58" s="9">
        <f t="shared" si="34"/>
        <v>0</v>
      </c>
      <c r="CV58" s="9">
        <f t="shared" si="34"/>
        <v>0</v>
      </c>
      <c r="CW58" s="9">
        <f t="shared" si="32"/>
        <v>0</v>
      </c>
      <c r="CX58" s="9"/>
      <c r="CY58" s="9"/>
      <c r="CZ58" s="9">
        <f t="shared" si="26"/>
        <v>0</v>
      </c>
      <c r="DA58" s="9"/>
      <c r="DB58" s="9"/>
      <c r="DC58" s="9">
        <f t="shared" si="27"/>
        <v>0</v>
      </c>
      <c r="DD58" s="9"/>
      <c r="DE58" s="9"/>
      <c r="DF58" s="10">
        <f t="shared" si="33"/>
        <v>17434</v>
      </c>
      <c r="DG58" s="10">
        <f t="shared" si="33"/>
        <v>17006</v>
      </c>
      <c r="DH58" s="10">
        <f t="shared" si="33"/>
        <v>428</v>
      </c>
    </row>
    <row r="59" spans="1:112" ht="15.75" x14ac:dyDescent="0.2">
      <c r="A59" s="8" t="s">
        <v>126</v>
      </c>
      <c r="B59" s="9">
        <f t="shared" si="0"/>
        <v>0</v>
      </c>
      <c r="C59" s="9"/>
      <c r="D59" s="9"/>
      <c r="E59" s="9">
        <f t="shared" si="1"/>
        <v>2015</v>
      </c>
      <c r="F59" s="9">
        <v>2015</v>
      </c>
      <c r="G59" s="9">
        <v>0</v>
      </c>
      <c r="H59" s="9">
        <f t="shared" si="2"/>
        <v>0</v>
      </c>
      <c r="I59" s="9">
        <v>0</v>
      </c>
      <c r="J59" s="9">
        <v>0</v>
      </c>
      <c r="K59" s="9">
        <f t="shared" si="3"/>
        <v>0</v>
      </c>
      <c r="L59" s="9">
        <v>0</v>
      </c>
      <c r="M59" s="9">
        <v>0</v>
      </c>
      <c r="N59" s="9">
        <f t="shared" si="4"/>
        <v>0</v>
      </c>
      <c r="O59" s="9">
        <v>0</v>
      </c>
      <c r="P59" s="9">
        <v>0</v>
      </c>
      <c r="Q59" s="9">
        <f t="shared" si="5"/>
        <v>725</v>
      </c>
      <c r="R59" s="9">
        <v>725</v>
      </c>
      <c r="S59" s="9">
        <v>0</v>
      </c>
      <c r="T59" s="9">
        <f t="shared" si="6"/>
        <v>960</v>
      </c>
      <c r="U59" s="9">
        <f t="shared" si="7"/>
        <v>960</v>
      </c>
      <c r="V59" s="9">
        <f t="shared" si="8"/>
        <v>0</v>
      </c>
      <c r="W59" s="9">
        <f t="shared" si="9"/>
        <v>960</v>
      </c>
      <c r="X59" s="9">
        <v>0</v>
      </c>
      <c r="Y59" s="9">
        <v>960</v>
      </c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>
        <f t="shared" si="10"/>
        <v>0</v>
      </c>
      <c r="AK59" s="9"/>
      <c r="AL59" s="9"/>
      <c r="AM59" s="9"/>
      <c r="AN59" s="9"/>
      <c r="AO59" s="9"/>
      <c r="AP59" s="9"/>
      <c r="AQ59" s="9"/>
      <c r="AR59" s="9"/>
      <c r="AS59" s="9">
        <f t="shared" si="29"/>
        <v>0</v>
      </c>
      <c r="AT59" s="9">
        <f t="shared" si="30"/>
        <v>0</v>
      </c>
      <c r="AU59" s="9"/>
      <c r="AV59" s="9"/>
      <c r="AW59" s="9">
        <f t="shared" si="11"/>
        <v>0</v>
      </c>
      <c r="AX59" s="9"/>
      <c r="AY59" s="9"/>
      <c r="AZ59" s="9">
        <f t="shared" si="12"/>
        <v>0</v>
      </c>
      <c r="BA59" s="9"/>
      <c r="BB59" s="9"/>
      <c r="BC59" s="9"/>
      <c r="BD59" s="9">
        <f t="shared" si="13"/>
        <v>0</v>
      </c>
      <c r="BE59" s="9"/>
      <c r="BF59" s="9"/>
      <c r="BG59" s="9">
        <f t="shared" si="14"/>
        <v>0</v>
      </c>
      <c r="BH59" s="9"/>
      <c r="BI59" s="9"/>
      <c r="BJ59" s="9">
        <f t="shared" si="15"/>
        <v>0</v>
      </c>
      <c r="BK59" s="9"/>
      <c r="BL59" s="9"/>
      <c r="BM59" s="9">
        <f t="shared" si="16"/>
        <v>0</v>
      </c>
      <c r="BN59" s="9"/>
      <c r="BO59" s="9"/>
      <c r="BP59" s="9"/>
      <c r="BQ59" s="9"/>
      <c r="BR59" s="9"/>
      <c r="BS59" s="9">
        <f t="shared" si="17"/>
        <v>0</v>
      </c>
      <c r="BT59" s="9"/>
      <c r="BU59" s="9"/>
      <c r="BV59" s="9">
        <f t="shared" si="18"/>
        <v>0</v>
      </c>
      <c r="BW59" s="9"/>
      <c r="BX59" s="9"/>
      <c r="BY59" s="9">
        <f t="shared" si="19"/>
        <v>0</v>
      </c>
      <c r="BZ59" s="9"/>
      <c r="CA59" s="9"/>
      <c r="CB59" s="9">
        <f t="shared" si="20"/>
        <v>0</v>
      </c>
      <c r="CC59" s="9"/>
      <c r="CD59" s="9"/>
      <c r="CE59" s="9">
        <f t="shared" si="21"/>
        <v>0</v>
      </c>
      <c r="CF59" s="9"/>
      <c r="CG59" s="9"/>
      <c r="CH59" s="9">
        <f t="shared" si="22"/>
        <v>0</v>
      </c>
      <c r="CI59" s="9"/>
      <c r="CJ59" s="9"/>
      <c r="CK59" s="9">
        <f t="shared" si="23"/>
        <v>0</v>
      </c>
      <c r="CL59" s="9"/>
      <c r="CM59" s="9"/>
      <c r="CN59" s="9">
        <f t="shared" si="24"/>
        <v>0</v>
      </c>
      <c r="CO59" s="9"/>
      <c r="CP59" s="9"/>
      <c r="CQ59" s="9">
        <f t="shared" si="25"/>
        <v>0</v>
      </c>
      <c r="CR59" s="9"/>
      <c r="CS59" s="9"/>
      <c r="CT59" s="9">
        <f t="shared" si="34"/>
        <v>0</v>
      </c>
      <c r="CU59" s="9">
        <f t="shared" si="34"/>
        <v>0</v>
      </c>
      <c r="CV59" s="9">
        <f t="shared" si="34"/>
        <v>0</v>
      </c>
      <c r="CW59" s="9">
        <f t="shared" si="32"/>
        <v>0</v>
      </c>
      <c r="CX59" s="9"/>
      <c r="CY59" s="9"/>
      <c r="CZ59" s="9">
        <f t="shared" si="26"/>
        <v>0</v>
      </c>
      <c r="DA59" s="9"/>
      <c r="DB59" s="9"/>
      <c r="DC59" s="9">
        <f t="shared" si="27"/>
        <v>0</v>
      </c>
      <c r="DD59" s="9"/>
      <c r="DE59" s="9"/>
      <c r="DF59" s="10">
        <f t="shared" si="33"/>
        <v>3700</v>
      </c>
      <c r="DG59" s="10">
        <f t="shared" si="33"/>
        <v>3700</v>
      </c>
      <c r="DH59" s="10">
        <f t="shared" si="33"/>
        <v>0</v>
      </c>
    </row>
    <row r="60" spans="1:112" ht="31.5" x14ac:dyDescent="0.2">
      <c r="A60" s="8" t="s">
        <v>127</v>
      </c>
      <c r="B60" s="9">
        <f t="shared" si="0"/>
        <v>0</v>
      </c>
      <c r="C60" s="9"/>
      <c r="D60" s="9"/>
      <c r="E60" s="9">
        <f t="shared" si="1"/>
        <v>12278</v>
      </c>
      <c r="F60" s="9">
        <v>11578</v>
      </c>
      <c r="G60" s="9">
        <v>700</v>
      </c>
      <c r="H60" s="9">
        <f t="shared" si="2"/>
        <v>24550</v>
      </c>
      <c r="I60" s="9">
        <v>23128</v>
      </c>
      <c r="J60" s="9">
        <v>1422</v>
      </c>
      <c r="K60" s="9">
        <f t="shared" si="3"/>
        <v>0</v>
      </c>
      <c r="L60" s="9">
        <v>0</v>
      </c>
      <c r="M60" s="9">
        <v>0</v>
      </c>
      <c r="N60" s="9">
        <f t="shared" si="4"/>
        <v>0</v>
      </c>
      <c r="O60" s="9">
        <v>0</v>
      </c>
      <c r="P60" s="9">
        <v>0</v>
      </c>
      <c r="Q60" s="9">
        <f t="shared" si="5"/>
        <v>0</v>
      </c>
      <c r="R60" s="9">
        <v>0</v>
      </c>
      <c r="S60" s="9">
        <v>0</v>
      </c>
      <c r="T60" s="9">
        <f t="shared" si="6"/>
        <v>7589</v>
      </c>
      <c r="U60" s="9">
        <f t="shared" si="7"/>
        <v>7229</v>
      </c>
      <c r="V60" s="9">
        <f t="shared" si="8"/>
        <v>360</v>
      </c>
      <c r="W60" s="9">
        <f t="shared" si="9"/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f t="shared" si="10"/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f t="shared" si="29"/>
        <v>0</v>
      </c>
      <c r="AT60" s="9">
        <f t="shared" si="30"/>
        <v>0</v>
      </c>
      <c r="AU60" s="9">
        <v>0</v>
      </c>
      <c r="AV60" s="9">
        <v>0</v>
      </c>
      <c r="AW60" s="9">
        <f t="shared" si="11"/>
        <v>0</v>
      </c>
      <c r="AX60" s="9">
        <v>0</v>
      </c>
      <c r="AY60" s="9">
        <v>0</v>
      </c>
      <c r="AZ60" s="9">
        <f t="shared" si="12"/>
        <v>0</v>
      </c>
      <c r="BA60" s="9">
        <v>0</v>
      </c>
      <c r="BB60" s="9">
        <v>0</v>
      </c>
      <c r="BC60" s="9">
        <v>0</v>
      </c>
      <c r="BD60" s="9">
        <f t="shared" si="13"/>
        <v>0</v>
      </c>
      <c r="BE60" s="9">
        <v>0</v>
      </c>
      <c r="BF60" s="9">
        <v>0</v>
      </c>
      <c r="BG60" s="9">
        <f t="shared" si="14"/>
        <v>0</v>
      </c>
      <c r="BH60" s="9">
        <v>0</v>
      </c>
      <c r="BI60" s="9">
        <v>0</v>
      </c>
      <c r="BJ60" s="9">
        <f t="shared" si="15"/>
        <v>0</v>
      </c>
      <c r="BK60" s="9">
        <v>0</v>
      </c>
      <c r="BL60" s="9">
        <v>0</v>
      </c>
      <c r="BM60" s="9">
        <f t="shared" si="16"/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f t="shared" si="17"/>
        <v>0</v>
      </c>
      <c r="BT60" s="9">
        <v>0</v>
      </c>
      <c r="BU60" s="9">
        <v>0</v>
      </c>
      <c r="BV60" s="9">
        <f t="shared" si="18"/>
        <v>0</v>
      </c>
      <c r="BW60" s="9">
        <v>0</v>
      </c>
      <c r="BX60" s="9">
        <v>0</v>
      </c>
      <c r="BY60" s="9">
        <f t="shared" si="19"/>
        <v>0</v>
      </c>
      <c r="BZ60" s="9">
        <v>0</v>
      </c>
      <c r="CA60" s="9">
        <v>0</v>
      </c>
      <c r="CB60" s="9">
        <f t="shared" si="20"/>
        <v>0</v>
      </c>
      <c r="CC60" s="9">
        <v>0</v>
      </c>
      <c r="CD60" s="9">
        <v>0</v>
      </c>
      <c r="CE60" s="9">
        <f t="shared" si="21"/>
        <v>0</v>
      </c>
      <c r="CF60" s="9">
        <v>0</v>
      </c>
      <c r="CG60" s="9">
        <v>0</v>
      </c>
      <c r="CH60" s="9">
        <f t="shared" si="22"/>
        <v>0</v>
      </c>
      <c r="CI60" s="9">
        <v>0</v>
      </c>
      <c r="CJ60" s="9">
        <v>0</v>
      </c>
      <c r="CK60" s="9">
        <f t="shared" si="23"/>
        <v>0</v>
      </c>
      <c r="CL60" s="9">
        <v>0</v>
      </c>
      <c r="CM60" s="9">
        <v>0</v>
      </c>
      <c r="CN60" s="9">
        <f t="shared" si="24"/>
        <v>7589</v>
      </c>
      <c r="CO60" s="9">
        <v>7229</v>
      </c>
      <c r="CP60" s="9">
        <v>360</v>
      </c>
      <c r="CQ60" s="9">
        <f t="shared" si="25"/>
        <v>0</v>
      </c>
      <c r="CR60" s="9"/>
      <c r="CS60" s="9"/>
      <c r="CT60" s="9">
        <f t="shared" si="34"/>
        <v>0</v>
      </c>
      <c r="CU60" s="9">
        <f t="shared" si="34"/>
        <v>0</v>
      </c>
      <c r="CV60" s="9">
        <f t="shared" si="34"/>
        <v>0</v>
      </c>
      <c r="CW60" s="9">
        <f t="shared" si="32"/>
        <v>0</v>
      </c>
      <c r="CX60" s="9"/>
      <c r="CY60" s="9"/>
      <c r="CZ60" s="9">
        <f t="shared" si="26"/>
        <v>0</v>
      </c>
      <c r="DA60" s="9"/>
      <c r="DB60" s="9"/>
      <c r="DC60" s="9">
        <f t="shared" si="27"/>
        <v>0</v>
      </c>
      <c r="DD60" s="9"/>
      <c r="DE60" s="9"/>
      <c r="DF60" s="10">
        <f t="shared" si="33"/>
        <v>44417</v>
      </c>
      <c r="DG60" s="10">
        <f t="shared" si="33"/>
        <v>41935</v>
      </c>
      <c r="DH60" s="10">
        <f t="shared" si="33"/>
        <v>2482</v>
      </c>
    </row>
    <row r="61" spans="1:112" ht="15.75" x14ac:dyDescent="0.2">
      <c r="A61" s="8" t="s">
        <v>128</v>
      </c>
      <c r="B61" s="9">
        <f t="shared" si="0"/>
        <v>0</v>
      </c>
      <c r="C61" s="9">
        <v>0</v>
      </c>
      <c r="D61" s="9">
        <v>0</v>
      </c>
      <c r="E61" s="9">
        <f t="shared" si="1"/>
        <v>11630</v>
      </c>
      <c r="F61" s="9">
        <v>11486</v>
      </c>
      <c r="G61" s="9">
        <v>144</v>
      </c>
      <c r="H61" s="9">
        <f t="shared" si="2"/>
        <v>0</v>
      </c>
      <c r="I61" s="9">
        <v>0</v>
      </c>
      <c r="J61" s="9">
        <v>0</v>
      </c>
      <c r="K61" s="9">
        <f t="shared" si="3"/>
        <v>0</v>
      </c>
      <c r="L61" s="9">
        <v>0</v>
      </c>
      <c r="M61" s="9">
        <v>0</v>
      </c>
      <c r="N61" s="9">
        <f t="shared" si="4"/>
        <v>0</v>
      </c>
      <c r="O61" s="9">
        <v>0</v>
      </c>
      <c r="P61" s="9">
        <v>0</v>
      </c>
      <c r="Q61" s="9">
        <f t="shared" si="5"/>
        <v>250</v>
      </c>
      <c r="R61" s="9">
        <v>250</v>
      </c>
      <c r="S61" s="9">
        <v>0</v>
      </c>
      <c r="T61" s="9">
        <f t="shared" si="6"/>
        <v>950</v>
      </c>
      <c r="U61" s="9">
        <f t="shared" si="7"/>
        <v>950</v>
      </c>
      <c r="V61" s="9">
        <f t="shared" si="8"/>
        <v>0</v>
      </c>
      <c r="W61" s="9">
        <f t="shared" si="9"/>
        <v>400</v>
      </c>
      <c r="X61" s="9">
        <v>0</v>
      </c>
      <c r="Y61" s="9">
        <v>400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f t="shared" si="10"/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f t="shared" si="29"/>
        <v>300</v>
      </c>
      <c r="AT61" s="9">
        <f t="shared" si="30"/>
        <v>300</v>
      </c>
      <c r="AU61" s="9">
        <v>300</v>
      </c>
      <c r="AV61" s="9">
        <v>0</v>
      </c>
      <c r="AW61" s="9">
        <f t="shared" si="11"/>
        <v>0</v>
      </c>
      <c r="AX61" s="9">
        <v>0</v>
      </c>
      <c r="AY61" s="9">
        <v>0</v>
      </c>
      <c r="AZ61" s="9">
        <f t="shared" si="12"/>
        <v>0</v>
      </c>
      <c r="BA61" s="9">
        <v>0</v>
      </c>
      <c r="BB61" s="9">
        <v>0</v>
      </c>
      <c r="BC61" s="9">
        <v>0</v>
      </c>
      <c r="BD61" s="9">
        <f t="shared" si="13"/>
        <v>0</v>
      </c>
      <c r="BE61" s="9">
        <v>0</v>
      </c>
      <c r="BF61" s="9">
        <v>0</v>
      </c>
      <c r="BG61" s="9">
        <f t="shared" si="14"/>
        <v>50</v>
      </c>
      <c r="BH61" s="9">
        <v>50</v>
      </c>
      <c r="BI61" s="9">
        <v>0</v>
      </c>
      <c r="BJ61" s="9">
        <f t="shared" si="15"/>
        <v>0</v>
      </c>
      <c r="BK61" s="9">
        <v>0</v>
      </c>
      <c r="BL61" s="9">
        <v>0</v>
      </c>
      <c r="BM61" s="9">
        <f t="shared" si="16"/>
        <v>100</v>
      </c>
      <c r="BN61" s="9">
        <v>100</v>
      </c>
      <c r="BO61" s="9">
        <v>0</v>
      </c>
      <c r="BP61" s="9">
        <v>0</v>
      </c>
      <c r="BQ61" s="9">
        <v>0</v>
      </c>
      <c r="BR61" s="9">
        <v>0</v>
      </c>
      <c r="BS61" s="9">
        <f t="shared" si="17"/>
        <v>0</v>
      </c>
      <c r="BT61" s="9">
        <v>0</v>
      </c>
      <c r="BU61" s="9">
        <v>0</v>
      </c>
      <c r="BV61" s="9">
        <f t="shared" si="18"/>
        <v>0</v>
      </c>
      <c r="BW61" s="9">
        <v>0</v>
      </c>
      <c r="BX61" s="9">
        <v>0</v>
      </c>
      <c r="BY61" s="9">
        <f t="shared" si="19"/>
        <v>0</v>
      </c>
      <c r="BZ61" s="9">
        <v>0</v>
      </c>
      <c r="CA61" s="9">
        <v>0</v>
      </c>
      <c r="CB61" s="9">
        <f t="shared" si="20"/>
        <v>0</v>
      </c>
      <c r="CC61" s="9">
        <v>0</v>
      </c>
      <c r="CD61" s="9">
        <v>0</v>
      </c>
      <c r="CE61" s="9">
        <f t="shared" si="21"/>
        <v>100</v>
      </c>
      <c r="CF61" s="9">
        <v>100</v>
      </c>
      <c r="CG61" s="9">
        <v>0</v>
      </c>
      <c r="CH61" s="9">
        <f t="shared" si="22"/>
        <v>0</v>
      </c>
      <c r="CI61" s="9">
        <v>0</v>
      </c>
      <c r="CJ61" s="9">
        <v>0</v>
      </c>
      <c r="CK61" s="9">
        <f t="shared" si="23"/>
        <v>0</v>
      </c>
      <c r="CL61" s="9">
        <v>0</v>
      </c>
      <c r="CM61" s="9">
        <v>0</v>
      </c>
      <c r="CN61" s="9">
        <f t="shared" si="24"/>
        <v>0</v>
      </c>
      <c r="CO61" s="9">
        <v>0</v>
      </c>
      <c r="CP61" s="9">
        <v>0</v>
      </c>
      <c r="CQ61" s="9">
        <f t="shared" si="25"/>
        <v>0</v>
      </c>
      <c r="CR61" s="9">
        <v>0</v>
      </c>
      <c r="CS61" s="9">
        <v>0</v>
      </c>
      <c r="CT61" s="9">
        <f t="shared" si="34"/>
        <v>0</v>
      </c>
      <c r="CU61" s="9">
        <f t="shared" si="34"/>
        <v>0</v>
      </c>
      <c r="CV61" s="9">
        <f t="shared" si="34"/>
        <v>0</v>
      </c>
      <c r="CW61" s="9">
        <f t="shared" si="32"/>
        <v>0</v>
      </c>
      <c r="CX61" s="9"/>
      <c r="CY61" s="9"/>
      <c r="CZ61" s="9">
        <f t="shared" si="26"/>
        <v>0</v>
      </c>
      <c r="DA61" s="9"/>
      <c r="DB61" s="9"/>
      <c r="DC61" s="9">
        <f t="shared" si="27"/>
        <v>0</v>
      </c>
      <c r="DD61" s="9"/>
      <c r="DE61" s="9"/>
      <c r="DF61" s="10">
        <f t="shared" si="33"/>
        <v>12830</v>
      </c>
      <c r="DG61" s="10">
        <f t="shared" si="33"/>
        <v>12686</v>
      </c>
      <c r="DH61" s="10">
        <f t="shared" si="33"/>
        <v>144</v>
      </c>
    </row>
    <row r="62" spans="1:112" ht="15.75" x14ac:dyDescent="0.2">
      <c r="A62" s="8" t="s">
        <v>129</v>
      </c>
      <c r="B62" s="9">
        <f t="shared" si="0"/>
        <v>0</v>
      </c>
      <c r="C62" s="9">
        <v>0</v>
      </c>
      <c r="D62" s="9">
        <v>0</v>
      </c>
      <c r="E62" s="9">
        <f t="shared" si="1"/>
        <v>2640</v>
      </c>
      <c r="F62" s="9">
        <v>2640</v>
      </c>
      <c r="G62" s="9">
        <v>0</v>
      </c>
      <c r="H62" s="9">
        <f t="shared" si="2"/>
        <v>0</v>
      </c>
      <c r="I62" s="9">
        <v>0</v>
      </c>
      <c r="J62" s="9">
        <v>0</v>
      </c>
      <c r="K62" s="9">
        <f t="shared" si="3"/>
        <v>0</v>
      </c>
      <c r="L62" s="9">
        <v>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11429</v>
      </c>
      <c r="R62" s="9">
        <v>11429</v>
      </c>
      <c r="S62" s="9">
        <v>0</v>
      </c>
      <c r="T62" s="9">
        <f t="shared" si="6"/>
        <v>300</v>
      </c>
      <c r="U62" s="9">
        <f t="shared" si="7"/>
        <v>300</v>
      </c>
      <c r="V62" s="9">
        <f t="shared" si="8"/>
        <v>0</v>
      </c>
      <c r="W62" s="9">
        <f t="shared" si="9"/>
        <v>300</v>
      </c>
      <c r="X62" s="9">
        <v>0</v>
      </c>
      <c r="Y62" s="9">
        <v>300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f t="shared" si="10"/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f t="shared" si="29"/>
        <v>0</v>
      </c>
      <c r="AT62" s="9">
        <f t="shared" si="30"/>
        <v>0</v>
      </c>
      <c r="AU62" s="9">
        <v>0</v>
      </c>
      <c r="AV62" s="9">
        <v>0</v>
      </c>
      <c r="AW62" s="9">
        <f t="shared" si="11"/>
        <v>0</v>
      </c>
      <c r="AX62" s="9">
        <v>0</v>
      </c>
      <c r="AY62" s="9">
        <v>0</v>
      </c>
      <c r="AZ62" s="9">
        <f t="shared" si="12"/>
        <v>0</v>
      </c>
      <c r="BA62" s="9">
        <v>0</v>
      </c>
      <c r="BB62" s="9">
        <v>0</v>
      </c>
      <c r="BC62" s="9">
        <v>0</v>
      </c>
      <c r="BD62" s="9">
        <f t="shared" si="13"/>
        <v>0</v>
      </c>
      <c r="BE62" s="9">
        <v>0</v>
      </c>
      <c r="BF62" s="9">
        <v>0</v>
      </c>
      <c r="BG62" s="9">
        <f t="shared" si="14"/>
        <v>0</v>
      </c>
      <c r="BH62" s="9">
        <v>0</v>
      </c>
      <c r="BI62" s="9">
        <v>0</v>
      </c>
      <c r="BJ62" s="9">
        <f t="shared" si="15"/>
        <v>0</v>
      </c>
      <c r="BK62" s="9">
        <v>0</v>
      </c>
      <c r="BL62" s="9">
        <v>0</v>
      </c>
      <c r="BM62" s="9">
        <f t="shared" si="16"/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f t="shared" si="17"/>
        <v>0</v>
      </c>
      <c r="BT62" s="9">
        <v>0</v>
      </c>
      <c r="BU62" s="9">
        <v>0</v>
      </c>
      <c r="BV62" s="9">
        <f t="shared" si="18"/>
        <v>0</v>
      </c>
      <c r="BW62" s="9">
        <v>0</v>
      </c>
      <c r="BX62" s="9">
        <v>0</v>
      </c>
      <c r="BY62" s="9">
        <f t="shared" si="19"/>
        <v>0</v>
      </c>
      <c r="BZ62" s="9">
        <v>0</v>
      </c>
      <c r="CA62" s="9">
        <v>0</v>
      </c>
      <c r="CB62" s="9">
        <f t="shared" si="20"/>
        <v>0</v>
      </c>
      <c r="CC62" s="9">
        <v>0</v>
      </c>
      <c r="CD62" s="9">
        <v>0</v>
      </c>
      <c r="CE62" s="9">
        <f t="shared" si="21"/>
        <v>0</v>
      </c>
      <c r="CF62" s="9">
        <v>0</v>
      </c>
      <c r="CG62" s="9">
        <v>0</v>
      </c>
      <c r="CH62" s="9">
        <f t="shared" si="22"/>
        <v>0</v>
      </c>
      <c r="CI62" s="9">
        <v>0</v>
      </c>
      <c r="CJ62" s="9">
        <v>0</v>
      </c>
      <c r="CK62" s="9">
        <f t="shared" si="23"/>
        <v>0</v>
      </c>
      <c r="CL62" s="9">
        <v>0</v>
      </c>
      <c r="CM62" s="9">
        <v>0</v>
      </c>
      <c r="CN62" s="9">
        <f t="shared" si="24"/>
        <v>0</v>
      </c>
      <c r="CO62" s="9">
        <v>0</v>
      </c>
      <c r="CP62" s="9">
        <v>0</v>
      </c>
      <c r="CQ62" s="9">
        <f t="shared" si="25"/>
        <v>0</v>
      </c>
      <c r="CR62" s="9">
        <v>0</v>
      </c>
      <c r="CS62" s="9">
        <v>0</v>
      </c>
      <c r="CT62" s="9">
        <f t="shared" si="34"/>
        <v>0</v>
      </c>
      <c r="CU62" s="9">
        <f t="shared" si="34"/>
        <v>0</v>
      </c>
      <c r="CV62" s="9">
        <f t="shared" si="34"/>
        <v>0</v>
      </c>
      <c r="CW62" s="9">
        <f t="shared" si="32"/>
        <v>0</v>
      </c>
      <c r="CX62" s="9">
        <v>0</v>
      </c>
      <c r="CY62" s="9">
        <v>0</v>
      </c>
      <c r="CZ62" s="9">
        <f t="shared" si="26"/>
        <v>0</v>
      </c>
      <c r="DA62" s="9">
        <v>0</v>
      </c>
      <c r="DB62" s="9">
        <v>0</v>
      </c>
      <c r="DC62" s="9">
        <f t="shared" si="27"/>
        <v>0</v>
      </c>
      <c r="DD62" s="9">
        <v>0</v>
      </c>
      <c r="DE62" s="9">
        <v>0</v>
      </c>
      <c r="DF62" s="10">
        <f t="shared" si="33"/>
        <v>14369</v>
      </c>
      <c r="DG62" s="10">
        <f t="shared" si="33"/>
        <v>14369</v>
      </c>
      <c r="DH62" s="10">
        <f t="shared" si="33"/>
        <v>0</v>
      </c>
    </row>
    <row r="63" spans="1:112" ht="15.75" x14ac:dyDescent="0.2">
      <c r="A63" s="8" t="s">
        <v>130</v>
      </c>
      <c r="B63" s="9">
        <f t="shared" si="0"/>
        <v>0</v>
      </c>
      <c r="C63" s="9">
        <v>0</v>
      </c>
      <c r="D63" s="9">
        <v>0</v>
      </c>
      <c r="E63" s="9">
        <f t="shared" si="1"/>
        <v>1407</v>
      </c>
      <c r="F63" s="9">
        <v>1401</v>
      </c>
      <c r="G63" s="9">
        <v>6</v>
      </c>
      <c r="H63" s="9">
        <f t="shared" si="2"/>
        <v>0</v>
      </c>
      <c r="I63" s="9">
        <v>0</v>
      </c>
      <c r="J63" s="9">
        <v>0</v>
      </c>
      <c r="K63" s="9">
        <f t="shared" si="3"/>
        <v>5922</v>
      </c>
      <c r="L63" s="9">
        <v>5922</v>
      </c>
      <c r="M63" s="9">
        <v>0</v>
      </c>
      <c r="N63" s="9">
        <f t="shared" si="4"/>
        <v>1866</v>
      </c>
      <c r="O63" s="9">
        <v>1866</v>
      </c>
      <c r="P63" s="9">
        <v>0</v>
      </c>
      <c r="Q63" s="9">
        <f t="shared" si="5"/>
        <v>2703</v>
      </c>
      <c r="R63" s="9">
        <v>2703</v>
      </c>
      <c r="S63" s="9">
        <v>0</v>
      </c>
      <c r="T63" s="9">
        <f t="shared" si="6"/>
        <v>3676</v>
      </c>
      <c r="U63" s="9">
        <f t="shared" si="7"/>
        <v>3676</v>
      </c>
      <c r="V63" s="9">
        <f t="shared" si="8"/>
        <v>0</v>
      </c>
      <c r="W63" s="9">
        <f t="shared" si="9"/>
        <v>3676</v>
      </c>
      <c r="X63" s="9">
        <v>3676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f t="shared" si="10"/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f t="shared" si="29"/>
        <v>0</v>
      </c>
      <c r="AT63" s="9">
        <f t="shared" si="30"/>
        <v>0</v>
      </c>
      <c r="AU63" s="9">
        <v>0</v>
      </c>
      <c r="AV63" s="9">
        <v>0</v>
      </c>
      <c r="AW63" s="9">
        <f t="shared" si="11"/>
        <v>0</v>
      </c>
      <c r="AX63" s="9">
        <v>0</v>
      </c>
      <c r="AY63" s="9">
        <v>0</v>
      </c>
      <c r="AZ63" s="9">
        <f t="shared" si="12"/>
        <v>0</v>
      </c>
      <c r="BA63" s="9">
        <v>0</v>
      </c>
      <c r="BB63" s="9">
        <v>0</v>
      </c>
      <c r="BC63" s="9">
        <v>0</v>
      </c>
      <c r="BD63" s="9">
        <f t="shared" si="13"/>
        <v>0</v>
      </c>
      <c r="BE63" s="9">
        <v>0</v>
      </c>
      <c r="BF63" s="9">
        <v>0</v>
      </c>
      <c r="BG63" s="9">
        <f t="shared" si="14"/>
        <v>0</v>
      </c>
      <c r="BH63" s="9">
        <v>0</v>
      </c>
      <c r="BI63" s="9">
        <v>0</v>
      </c>
      <c r="BJ63" s="9">
        <f t="shared" si="15"/>
        <v>0</v>
      </c>
      <c r="BK63" s="9">
        <v>0</v>
      </c>
      <c r="BL63" s="9">
        <v>0</v>
      </c>
      <c r="BM63" s="9">
        <f t="shared" si="16"/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f t="shared" si="17"/>
        <v>0</v>
      </c>
      <c r="BT63" s="9">
        <v>0</v>
      </c>
      <c r="BU63" s="9">
        <v>0</v>
      </c>
      <c r="BV63" s="9">
        <f t="shared" si="18"/>
        <v>0</v>
      </c>
      <c r="BW63" s="9">
        <v>0</v>
      </c>
      <c r="BX63" s="9">
        <v>0</v>
      </c>
      <c r="BY63" s="9">
        <f t="shared" si="19"/>
        <v>0</v>
      </c>
      <c r="BZ63" s="9">
        <v>0</v>
      </c>
      <c r="CA63" s="9">
        <v>0</v>
      </c>
      <c r="CB63" s="9">
        <f t="shared" si="20"/>
        <v>0</v>
      </c>
      <c r="CC63" s="9">
        <v>0</v>
      </c>
      <c r="CD63" s="9">
        <v>0</v>
      </c>
      <c r="CE63" s="9">
        <f t="shared" si="21"/>
        <v>0</v>
      </c>
      <c r="CF63" s="9">
        <v>0</v>
      </c>
      <c r="CG63" s="9">
        <v>0</v>
      </c>
      <c r="CH63" s="9">
        <f t="shared" si="22"/>
        <v>0</v>
      </c>
      <c r="CI63" s="9">
        <v>0</v>
      </c>
      <c r="CJ63" s="9">
        <v>0</v>
      </c>
      <c r="CK63" s="9">
        <f t="shared" si="23"/>
        <v>0</v>
      </c>
      <c r="CL63" s="9">
        <v>0</v>
      </c>
      <c r="CM63" s="9">
        <v>0</v>
      </c>
      <c r="CN63" s="9">
        <f t="shared" si="24"/>
        <v>0</v>
      </c>
      <c r="CO63" s="9">
        <v>0</v>
      </c>
      <c r="CP63" s="9">
        <v>0</v>
      </c>
      <c r="CQ63" s="9">
        <f t="shared" si="25"/>
        <v>0</v>
      </c>
      <c r="CR63" s="9">
        <v>0</v>
      </c>
      <c r="CS63" s="9">
        <v>0</v>
      </c>
      <c r="CT63" s="9">
        <f t="shared" si="34"/>
        <v>0</v>
      </c>
      <c r="CU63" s="9">
        <f t="shared" si="34"/>
        <v>0</v>
      </c>
      <c r="CV63" s="9">
        <f t="shared" si="34"/>
        <v>0</v>
      </c>
      <c r="CW63" s="9">
        <f t="shared" si="32"/>
        <v>0</v>
      </c>
      <c r="CX63" s="9">
        <v>0</v>
      </c>
      <c r="CY63" s="9">
        <v>0</v>
      </c>
      <c r="CZ63" s="9">
        <f t="shared" si="26"/>
        <v>0</v>
      </c>
      <c r="DA63" s="9">
        <v>0</v>
      </c>
      <c r="DB63" s="9">
        <v>0</v>
      </c>
      <c r="DC63" s="9">
        <f t="shared" si="27"/>
        <v>0</v>
      </c>
      <c r="DD63" s="9">
        <v>0</v>
      </c>
      <c r="DE63" s="9">
        <v>0</v>
      </c>
      <c r="DF63" s="10">
        <f t="shared" si="33"/>
        <v>15574</v>
      </c>
      <c r="DG63" s="10">
        <f t="shared" si="33"/>
        <v>15568</v>
      </c>
      <c r="DH63" s="10">
        <f t="shared" si="33"/>
        <v>6</v>
      </c>
    </row>
    <row r="64" spans="1:112" ht="15.75" x14ac:dyDescent="0.2">
      <c r="A64" s="8" t="s">
        <v>131</v>
      </c>
      <c r="B64" s="9">
        <f t="shared" si="0"/>
        <v>0</v>
      </c>
      <c r="C64" s="9"/>
      <c r="D64" s="9"/>
      <c r="E64" s="9">
        <f t="shared" si="1"/>
        <v>0</v>
      </c>
      <c r="F64" s="9"/>
      <c r="G64" s="9"/>
      <c r="H64" s="9">
        <f t="shared" si="2"/>
        <v>0</v>
      </c>
      <c r="I64" s="9"/>
      <c r="J64" s="9"/>
      <c r="K64" s="9">
        <f t="shared" si="3"/>
        <v>0</v>
      </c>
      <c r="L64" s="9"/>
      <c r="M64" s="9"/>
      <c r="N64" s="9">
        <f t="shared" si="4"/>
        <v>0</v>
      </c>
      <c r="O64" s="9"/>
      <c r="P64" s="9"/>
      <c r="Q64" s="9">
        <f t="shared" si="5"/>
        <v>9130</v>
      </c>
      <c r="R64" s="9"/>
      <c r="S64" s="9">
        <v>9130</v>
      </c>
      <c r="T64" s="9">
        <f t="shared" si="6"/>
        <v>2456</v>
      </c>
      <c r="U64" s="9">
        <f t="shared" si="7"/>
        <v>0</v>
      </c>
      <c r="V64" s="9">
        <f t="shared" si="8"/>
        <v>2456</v>
      </c>
      <c r="W64" s="9">
        <f t="shared" si="9"/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f t="shared" si="10"/>
        <v>2456</v>
      </c>
      <c r="AK64" s="9">
        <v>0</v>
      </c>
      <c r="AL64" s="9">
        <v>2456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f t="shared" si="29"/>
        <v>0</v>
      </c>
      <c r="AT64" s="9">
        <f t="shared" si="30"/>
        <v>0</v>
      </c>
      <c r="AU64" s="9">
        <v>0</v>
      </c>
      <c r="AV64" s="9">
        <v>0</v>
      </c>
      <c r="AW64" s="9">
        <f t="shared" si="11"/>
        <v>0</v>
      </c>
      <c r="AX64" s="9">
        <v>0</v>
      </c>
      <c r="AY64" s="9">
        <v>0</v>
      </c>
      <c r="AZ64" s="9">
        <f t="shared" si="12"/>
        <v>0</v>
      </c>
      <c r="BA64" s="9">
        <v>0</v>
      </c>
      <c r="BB64" s="9">
        <v>0</v>
      </c>
      <c r="BC64" s="9">
        <v>0</v>
      </c>
      <c r="BD64" s="9">
        <f t="shared" si="13"/>
        <v>0</v>
      </c>
      <c r="BE64" s="9">
        <v>0</v>
      </c>
      <c r="BF64" s="9">
        <v>0</v>
      </c>
      <c r="BG64" s="9">
        <f t="shared" si="14"/>
        <v>0</v>
      </c>
      <c r="BH64" s="9">
        <v>0</v>
      </c>
      <c r="BI64" s="9">
        <v>0</v>
      </c>
      <c r="BJ64" s="9">
        <f t="shared" si="15"/>
        <v>0</v>
      </c>
      <c r="BK64" s="9">
        <v>0</v>
      </c>
      <c r="BL64" s="9">
        <v>0</v>
      </c>
      <c r="BM64" s="9">
        <f t="shared" si="16"/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f t="shared" si="17"/>
        <v>0</v>
      </c>
      <c r="BT64" s="9">
        <v>0</v>
      </c>
      <c r="BU64" s="9">
        <v>0</v>
      </c>
      <c r="BV64" s="9">
        <f t="shared" si="18"/>
        <v>0</v>
      </c>
      <c r="BW64" s="9">
        <v>0</v>
      </c>
      <c r="BX64" s="9">
        <v>0</v>
      </c>
      <c r="BY64" s="9">
        <f t="shared" si="19"/>
        <v>0</v>
      </c>
      <c r="BZ64" s="9">
        <v>0</v>
      </c>
      <c r="CA64" s="9">
        <v>0</v>
      </c>
      <c r="CB64" s="9">
        <f t="shared" si="20"/>
        <v>0</v>
      </c>
      <c r="CC64" s="9">
        <v>0</v>
      </c>
      <c r="CD64" s="9">
        <v>0</v>
      </c>
      <c r="CE64" s="9">
        <f t="shared" si="21"/>
        <v>0</v>
      </c>
      <c r="CF64" s="9">
        <v>0</v>
      </c>
      <c r="CG64" s="9">
        <v>0</v>
      </c>
      <c r="CH64" s="9">
        <f t="shared" si="22"/>
        <v>0</v>
      </c>
      <c r="CI64" s="9">
        <v>0</v>
      </c>
      <c r="CJ64" s="9">
        <v>0</v>
      </c>
      <c r="CK64" s="9">
        <f t="shared" si="23"/>
        <v>0</v>
      </c>
      <c r="CL64" s="9">
        <v>0</v>
      </c>
      <c r="CM64" s="9">
        <v>0</v>
      </c>
      <c r="CN64" s="9">
        <f t="shared" si="24"/>
        <v>0</v>
      </c>
      <c r="CO64" s="9">
        <v>0</v>
      </c>
      <c r="CP64" s="9">
        <v>0</v>
      </c>
      <c r="CQ64" s="9">
        <f t="shared" si="25"/>
        <v>0</v>
      </c>
      <c r="CR64" s="9">
        <v>0</v>
      </c>
      <c r="CS64" s="9">
        <v>0</v>
      </c>
      <c r="CT64" s="9">
        <f t="shared" si="34"/>
        <v>0</v>
      </c>
      <c r="CU64" s="9">
        <f t="shared" si="34"/>
        <v>0</v>
      </c>
      <c r="CV64" s="9">
        <f t="shared" si="34"/>
        <v>0</v>
      </c>
      <c r="CW64" s="9">
        <f t="shared" si="32"/>
        <v>0</v>
      </c>
      <c r="CX64" s="9">
        <v>0</v>
      </c>
      <c r="CY64" s="9">
        <v>0</v>
      </c>
      <c r="CZ64" s="9">
        <f t="shared" si="26"/>
        <v>0</v>
      </c>
      <c r="DA64" s="9">
        <v>0</v>
      </c>
      <c r="DB64" s="9">
        <v>0</v>
      </c>
      <c r="DC64" s="9">
        <f t="shared" si="27"/>
        <v>0</v>
      </c>
      <c r="DD64" s="9"/>
      <c r="DE64" s="9"/>
      <c r="DF64" s="10">
        <f t="shared" si="33"/>
        <v>11586</v>
      </c>
      <c r="DG64" s="10">
        <f t="shared" si="33"/>
        <v>0</v>
      </c>
      <c r="DH64" s="10">
        <f t="shared" si="33"/>
        <v>11586</v>
      </c>
    </row>
    <row r="65" spans="1:112" ht="15.75" x14ac:dyDescent="0.2">
      <c r="A65" s="8" t="s">
        <v>132</v>
      </c>
      <c r="B65" s="9">
        <f t="shared" si="0"/>
        <v>0</v>
      </c>
      <c r="C65" s="9"/>
      <c r="D65" s="9"/>
      <c r="E65" s="9">
        <f t="shared" si="1"/>
        <v>474</v>
      </c>
      <c r="F65" s="9">
        <v>0</v>
      </c>
      <c r="G65" s="9">
        <v>474</v>
      </c>
      <c r="H65" s="9">
        <f t="shared" si="2"/>
        <v>14400</v>
      </c>
      <c r="I65" s="9">
        <v>0</v>
      </c>
      <c r="J65" s="9">
        <v>14400</v>
      </c>
      <c r="K65" s="9">
        <f t="shared" si="3"/>
        <v>6072</v>
      </c>
      <c r="L65" s="9">
        <v>0</v>
      </c>
      <c r="M65" s="9">
        <v>6072</v>
      </c>
      <c r="N65" s="9">
        <f t="shared" si="4"/>
        <v>4200</v>
      </c>
      <c r="O65" s="9">
        <v>0</v>
      </c>
      <c r="P65" s="9">
        <v>4200</v>
      </c>
      <c r="Q65" s="9">
        <f t="shared" si="5"/>
        <v>3446</v>
      </c>
      <c r="R65" s="9">
        <v>0</v>
      </c>
      <c r="S65" s="9">
        <v>3446</v>
      </c>
      <c r="T65" s="9">
        <f t="shared" si="6"/>
        <v>910</v>
      </c>
      <c r="U65" s="9">
        <f t="shared" si="7"/>
        <v>0</v>
      </c>
      <c r="V65" s="9">
        <f t="shared" si="8"/>
        <v>910</v>
      </c>
      <c r="W65" s="9">
        <f t="shared" si="9"/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f t="shared" si="10"/>
        <v>910</v>
      </c>
      <c r="AK65" s="9">
        <v>910</v>
      </c>
      <c r="AL65" s="9"/>
      <c r="AM65" s="9"/>
      <c r="AN65" s="9"/>
      <c r="AO65" s="9"/>
      <c r="AP65" s="9"/>
      <c r="AQ65" s="9"/>
      <c r="AR65" s="9"/>
      <c r="AS65" s="9">
        <f t="shared" si="29"/>
        <v>0</v>
      </c>
      <c r="AT65" s="9">
        <f t="shared" si="30"/>
        <v>0</v>
      </c>
      <c r="AU65" s="9"/>
      <c r="AV65" s="9"/>
      <c r="AW65" s="9">
        <f t="shared" si="11"/>
        <v>0</v>
      </c>
      <c r="AX65" s="9"/>
      <c r="AY65" s="9"/>
      <c r="AZ65" s="9">
        <f t="shared" si="12"/>
        <v>0</v>
      </c>
      <c r="BA65" s="9"/>
      <c r="BB65" s="9"/>
      <c r="BC65" s="9"/>
      <c r="BD65" s="9">
        <f t="shared" si="13"/>
        <v>0</v>
      </c>
      <c r="BE65" s="9"/>
      <c r="BF65" s="9"/>
      <c r="BG65" s="9">
        <f t="shared" si="14"/>
        <v>0</v>
      </c>
      <c r="BH65" s="9"/>
      <c r="BI65" s="9"/>
      <c r="BJ65" s="9">
        <f t="shared" si="15"/>
        <v>0</v>
      </c>
      <c r="BK65" s="9"/>
      <c r="BL65" s="9"/>
      <c r="BM65" s="9">
        <f t="shared" si="16"/>
        <v>0</v>
      </c>
      <c r="BN65" s="9"/>
      <c r="BO65" s="9"/>
      <c r="BP65" s="9"/>
      <c r="BQ65" s="9"/>
      <c r="BR65" s="9"/>
      <c r="BS65" s="9">
        <f t="shared" si="17"/>
        <v>0</v>
      </c>
      <c r="BT65" s="9"/>
      <c r="BU65" s="9"/>
      <c r="BV65" s="9">
        <f t="shared" si="18"/>
        <v>0</v>
      </c>
      <c r="BW65" s="9"/>
      <c r="BX65" s="9"/>
      <c r="BY65" s="9">
        <f t="shared" si="19"/>
        <v>0</v>
      </c>
      <c r="BZ65" s="9"/>
      <c r="CA65" s="9"/>
      <c r="CB65" s="9">
        <f t="shared" si="20"/>
        <v>0</v>
      </c>
      <c r="CC65" s="9"/>
      <c r="CD65" s="9"/>
      <c r="CE65" s="9">
        <f t="shared" si="21"/>
        <v>0</v>
      </c>
      <c r="CF65" s="9"/>
      <c r="CG65" s="9"/>
      <c r="CH65" s="9">
        <f t="shared" si="22"/>
        <v>0</v>
      </c>
      <c r="CI65" s="9"/>
      <c r="CJ65" s="9"/>
      <c r="CK65" s="9">
        <f t="shared" si="23"/>
        <v>0</v>
      </c>
      <c r="CL65" s="9"/>
      <c r="CM65" s="9"/>
      <c r="CN65" s="9">
        <f t="shared" si="24"/>
        <v>0</v>
      </c>
      <c r="CO65" s="9"/>
      <c r="CP65" s="9"/>
      <c r="CQ65" s="9">
        <f t="shared" si="25"/>
        <v>0</v>
      </c>
      <c r="CR65" s="9"/>
      <c r="CS65" s="9"/>
      <c r="CT65" s="9">
        <f t="shared" si="34"/>
        <v>0</v>
      </c>
      <c r="CU65" s="9">
        <f t="shared" si="34"/>
        <v>0</v>
      </c>
      <c r="CV65" s="9">
        <f t="shared" si="34"/>
        <v>0</v>
      </c>
      <c r="CW65" s="9">
        <f t="shared" si="32"/>
        <v>0</v>
      </c>
      <c r="CX65" s="9"/>
      <c r="CY65" s="9"/>
      <c r="CZ65" s="9">
        <f t="shared" si="26"/>
        <v>0</v>
      </c>
      <c r="DA65" s="9"/>
      <c r="DB65" s="9"/>
      <c r="DC65" s="9">
        <f t="shared" si="27"/>
        <v>0</v>
      </c>
      <c r="DD65" s="9"/>
      <c r="DE65" s="9"/>
      <c r="DF65" s="10">
        <f t="shared" si="33"/>
        <v>29502</v>
      </c>
      <c r="DG65" s="10">
        <f t="shared" si="33"/>
        <v>0</v>
      </c>
      <c r="DH65" s="10">
        <f t="shared" si="33"/>
        <v>29502</v>
      </c>
    </row>
    <row r="66" spans="1:112" ht="15.75" x14ac:dyDescent="0.2">
      <c r="A66" s="8" t="s">
        <v>133</v>
      </c>
      <c r="B66" s="9">
        <f t="shared" si="0"/>
        <v>0</v>
      </c>
      <c r="C66" s="9"/>
      <c r="D66" s="9"/>
      <c r="E66" s="9">
        <f t="shared" si="1"/>
        <v>0</v>
      </c>
      <c r="F66" s="9"/>
      <c r="G66" s="9"/>
      <c r="H66" s="9">
        <f t="shared" si="2"/>
        <v>22380</v>
      </c>
      <c r="I66" s="9">
        <v>21195</v>
      </c>
      <c r="J66" s="9">
        <v>1185</v>
      </c>
      <c r="K66" s="9">
        <f t="shared" si="3"/>
        <v>396</v>
      </c>
      <c r="L66" s="9">
        <v>396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20451</v>
      </c>
      <c r="R66" s="9">
        <v>17178</v>
      </c>
      <c r="S66" s="9">
        <v>3273</v>
      </c>
      <c r="T66" s="9">
        <f t="shared" si="6"/>
        <v>242</v>
      </c>
      <c r="U66" s="9">
        <f t="shared" si="7"/>
        <v>242</v>
      </c>
      <c r="V66" s="9">
        <f t="shared" si="8"/>
        <v>0</v>
      </c>
      <c r="W66" s="9">
        <f t="shared" si="9"/>
        <v>242</v>
      </c>
      <c r="X66" s="9">
        <v>242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f t="shared" si="10"/>
        <v>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f t="shared" si="29"/>
        <v>0</v>
      </c>
      <c r="AT66" s="9">
        <f t="shared" si="30"/>
        <v>0</v>
      </c>
      <c r="AU66" s="9">
        <v>0</v>
      </c>
      <c r="AV66" s="9">
        <v>0</v>
      </c>
      <c r="AW66" s="9">
        <f t="shared" si="11"/>
        <v>0</v>
      </c>
      <c r="AX66" s="9">
        <v>0</v>
      </c>
      <c r="AY66" s="9">
        <v>0</v>
      </c>
      <c r="AZ66" s="9">
        <f t="shared" si="12"/>
        <v>0</v>
      </c>
      <c r="BA66" s="9">
        <v>0</v>
      </c>
      <c r="BB66" s="9">
        <v>0</v>
      </c>
      <c r="BC66" s="9">
        <v>0</v>
      </c>
      <c r="BD66" s="9">
        <f t="shared" si="13"/>
        <v>0</v>
      </c>
      <c r="BE66" s="9">
        <v>0</v>
      </c>
      <c r="BF66" s="9">
        <v>0</v>
      </c>
      <c r="BG66" s="9">
        <f t="shared" si="14"/>
        <v>0</v>
      </c>
      <c r="BH66" s="9">
        <v>0</v>
      </c>
      <c r="BI66" s="9">
        <v>0</v>
      </c>
      <c r="BJ66" s="9">
        <f t="shared" si="15"/>
        <v>0</v>
      </c>
      <c r="BK66" s="9">
        <v>0</v>
      </c>
      <c r="BL66" s="9">
        <v>0</v>
      </c>
      <c r="BM66" s="9">
        <f t="shared" si="16"/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f t="shared" si="17"/>
        <v>0</v>
      </c>
      <c r="BT66" s="9">
        <v>0</v>
      </c>
      <c r="BU66" s="9">
        <v>0</v>
      </c>
      <c r="BV66" s="9">
        <f t="shared" si="18"/>
        <v>0</v>
      </c>
      <c r="BW66" s="9">
        <v>0</v>
      </c>
      <c r="BX66" s="9">
        <v>0</v>
      </c>
      <c r="BY66" s="9">
        <f t="shared" si="19"/>
        <v>0</v>
      </c>
      <c r="BZ66" s="9">
        <v>0</v>
      </c>
      <c r="CA66" s="9">
        <v>0</v>
      </c>
      <c r="CB66" s="9">
        <f t="shared" si="20"/>
        <v>0</v>
      </c>
      <c r="CC66" s="9">
        <v>0</v>
      </c>
      <c r="CD66" s="9">
        <v>0</v>
      </c>
      <c r="CE66" s="9">
        <f t="shared" si="21"/>
        <v>0</v>
      </c>
      <c r="CF66" s="9">
        <v>0</v>
      </c>
      <c r="CG66" s="9">
        <v>0</v>
      </c>
      <c r="CH66" s="9">
        <f t="shared" si="22"/>
        <v>0</v>
      </c>
      <c r="CI66" s="9">
        <v>0</v>
      </c>
      <c r="CJ66" s="9">
        <v>0</v>
      </c>
      <c r="CK66" s="9">
        <f t="shared" si="23"/>
        <v>0</v>
      </c>
      <c r="CL66" s="9">
        <v>0</v>
      </c>
      <c r="CM66" s="9">
        <v>0</v>
      </c>
      <c r="CN66" s="9">
        <f t="shared" si="24"/>
        <v>0</v>
      </c>
      <c r="CO66" s="9">
        <v>0</v>
      </c>
      <c r="CP66" s="9">
        <v>0</v>
      </c>
      <c r="CQ66" s="9">
        <f t="shared" si="25"/>
        <v>0</v>
      </c>
      <c r="CR66" s="9">
        <v>0</v>
      </c>
      <c r="CS66" s="9">
        <v>0</v>
      </c>
      <c r="CT66" s="9">
        <f t="shared" si="34"/>
        <v>0</v>
      </c>
      <c r="CU66" s="9">
        <f t="shared" si="34"/>
        <v>0</v>
      </c>
      <c r="CV66" s="9">
        <f t="shared" si="34"/>
        <v>0</v>
      </c>
      <c r="CW66" s="9">
        <f t="shared" si="32"/>
        <v>0</v>
      </c>
      <c r="CX66" s="9">
        <v>0</v>
      </c>
      <c r="CY66" s="9">
        <v>0</v>
      </c>
      <c r="CZ66" s="9">
        <f t="shared" si="26"/>
        <v>0</v>
      </c>
      <c r="DA66" s="9">
        <v>0</v>
      </c>
      <c r="DB66" s="9">
        <v>0</v>
      </c>
      <c r="DC66" s="9">
        <f t="shared" si="27"/>
        <v>0</v>
      </c>
      <c r="DD66" s="9"/>
      <c r="DE66" s="9"/>
      <c r="DF66" s="10">
        <f t="shared" si="33"/>
        <v>43469</v>
      </c>
      <c r="DG66" s="10">
        <f t="shared" si="33"/>
        <v>39011</v>
      </c>
      <c r="DH66" s="10">
        <f t="shared" si="33"/>
        <v>4458</v>
      </c>
    </row>
    <row r="67" spans="1:112" ht="15.75" x14ac:dyDescent="0.2">
      <c r="A67" s="8" t="s">
        <v>134</v>
      </c>
      <c r="B67" s="9">
        <f t="shared" si="0"/>
        <v>0</v>
      </c>
      <c r="C67" s="9"/>
      <c r="D67" s="9"/>
      <c r="E67" s="9">
        <f t="shared" si="1"/>
        <v>0</v>
      </c>
      <c r="F67" s="9">
        <v>0</v>
      </c>
      <c r="G67" s="9">
        <v>0</v>
      </c>
      <c r="H67" s="9">
        <f t="shared" si="2"/>
        <v>14172</v>
      </c>
      <c r="I67" s="9">
        <v>12716</v>
      </c>
      <c r="J67" s="9">
        <v>1456</v>
      </c>
      <c r="K67" s="9">
        <f t="shared" si="3"/>
        <v>6510</v>
      </c>
      <c r="L67" s="9">
        <v>6510</v>
      </c>
      <c r="M67" s="9">
        <v>0</v>
      </c>
      <c r="N67" s="9">
        <f t="shared" si="4"/>
        <v>1440</v>
      </c>
      <c r="O67" s="9">
        <v>1440</v>
      </c>
      <c r="P67" s="9">
        <v>0</v>
      </c>
      <c r="Q67" s="9">
        <f t="shared" si="5"/>
        <v>8746</v>
      </c>
      <c r="R67" s="9">
        <v>8746</v>
      </c>
      <c r="S67" s="9">
        <v>0</v>
      </c>
      <c r="T67" s="9">
        <f t="shared" si="6"/>
        <v>3377</v>
      </c>
      <c r="U67" s="9">
        <f t="shared" si="7"/>
        <v>3377</v>
      </c>
      <c r="V67" s="9">
        <f t="shared" si="8"/>
        <v>0</v>
      </c>
      <c r="W67" s="9">
        <f t="shared" si="9"/>
        <v>3377</v>
      </c>
      <c r="X67" s="9">
        <v>3377</v>
      </c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>
        <f t="shared" si="10"/>
        <v>0</v>
      </c>
      <c r="AK67" s="9"/>
      <c r="AL67" s="9"/>
      <c r="AM67" s="9"/>
      <c r="AN67" s="9"/>
      <c r="AO67" s="9"/>
      <c r="AP67" s="9"/>
      <c r="AQ67" s="9"/>
      <c r="AR67" s="9"/>
      <c r="AS67" s="9">
        <f t="shared" si="29"/>
        <v>0</v>
      </c>
      <c r="AT67" s="9">
        <f t="shared" si="30"/>
        <v>0</v>
      </c>
      <c r="AU67" s="9"/>
      <c r="AV67" s="9"/>
      <c r="AW67" s="9">
        <f t="shared" si="11"/>
        <v>0</v>
      </c>
      <c r="AX67" s="9"/>
      <c r="AY67" s="9"/>
      <c r="AZ67" s="9">
        <f t="shared" si="12"/>
        <v>0</v>
      </c>
      <c r="BA67" s="9"/>
      <c r="BB67" s="9"/>
      <c r="BC67" s="9"/>
      <c r="BD67" s="9">
        <f t="shared" si="13"/>
        <v>0</v>
      </c>
      <c r="BE67" s="9"/>
      <c r="BF67" s="9"/>
      <c r="BG67" s="9">
        <f t="shared" si="14"/>
        <v>0</v>
      </c>
      <c r="BH67" s="9"/>
      <c r="BI67" s="9"/>
      <c r="BJ67" s="9">
        <f t="shared" si="15"/>
        <v>0</v>
      </c>
      <c r="BK67" s="9"/>
      <c r="BL67" s="9"/>
      <c r="BM67" s="9">
        <f t="shared" si="16"/>
        <v>0</v>
      </c>
      <c r="BN67" s="9"/>
      <c r="BO67" s="9"/>
      <c r="BP67" s="9"/>
      <c r="BQ67" s="9"/>
      <c r="BR67" s="9"/>
      <c r="BS67" s="9">
        <f t="shared" si="17"/>
        <v>0</v>
      </c>
      <c r="BT67" s="9"/>
      <c r="BU67" s="9"/>
      <c r="BV67" s="9">
        <f t="shared" si="18"/>
        <v>0</v>
      </c>
      <c r="BW67" s="9"/>
      <c r="BX67" s="9"/>
      <c r="BY67" s="9">
        <f t="shared" si="19"/>
        <v>0</v>
      </c>
      <c r="BZ67" s="9"/>
      <c r="CA67" s="9"/>
      <c r="CB67" s="9">
        <f t="shared" si="20"/>
        <v>0</v>
      </c>
      <c r="CC67" s="9"/>
      <c r="CD67" s="9"/>
      <c r="CE67" s="9">
        <f t="shared" si="21"/>
        <v>0</v>
      </c>
      <c r="CF67" s="9"/>
      <c r="CG67" s="9"/>
      <c r="CH67" s="9">
        <f t="shared" si="22"/>
        <v>0</v>
      </c>
      <c r="CI67" s="9"/>
      <c r="CJ67" s="9"/>
      <c r="CK67" s="9">
        <f t="shared" si="23"/>
        <v>0</v>
      </c>
      <c r="CL67" s="9"/>
      <c r="CM67" s="9"/>
      <c r="CN67" s="9">
        <f t="shared" si="24"/>
        <v>0</v>
      </c>
      <c r="CO67" s="9"/>
      <c r="CP67" s="9"/>
      <c r="CQ67" s="9">
        <f t="shared" si="25"/>
        <v>0</v>
      </c>
      <c r="CR67" s="9"/>
      <c r="CS67" s="9"/>
      <c r="CT67" s="9">
        <f t="shared" si="34"/>
        <v>0</v>
      </c>
      <c r="CU67" s="9">
        <f t="shared" si="34"/>
        <v>0</v>
      </c>
      <c r="CV67" s="9">
        <f t="shared" si="34"/>
        <v>0</v>
      </c>
      <c r="CW67" s="9">
        <f t="shared" si="32"/>
        <v>0</v>
      </c>
      <c r="CX67" s="9"/>
      <c r="CY67" s="9"/>
      <c r="CZ67" s="9">
        <f t="shared" si="26"/>
        <v>0</v>
      </c>
      <c r="DA67" s="9"/>
      <c r="DB67" s="9"/>
      <c r="DC67" s="9">
        <f t="shared" si="27"/>
        <v>0</v>
      </c>
      <c r="DD67" s="9"/>
      <c r="DE67" s="9"/>
      <c r="DF67" s="10">
        <f t="shared" si="33"/>
        <v>34245</v>
      </c>
      <c r="DG67" s="10">
        <f t="shared" si="33"/>
        <v>32789</v>
      </c>
      <c r="DH67" s="10">
        <f t="shared" si="33"/>
        <v>1456</v>
      </c>
    </row>
    <row r="68" spans="1:112" ht="15.75" x14ac:dyDescent="0.2">
      <c r="A68" s="8" t="s">
        <v>135</v>
      </c>
      <c r="B68" s="9">
        <f t="shared" si="0"/>
        <v>0</v>
      </c>
      <c r="C68" s="9"/>
      <c r="D68" s="9"/>
      <c r="E68" s="9">
        <f t="shared" si="1"/>
        <v>0</v>
      </c>
      <c r="F68" s="9"/>
      <c r="G68" s="9"/>
      <c r="H68" s="9">
        <f t="shared" si="2"/>
        <v>0</v>
      </c>
      <c r="I68" s="9"/>
      <c r="J68" s="9"/>
      <c r="K68" s="9">
        <f t="shared" si="3"/>
        <v>10000</v>
      </c>
      <c r="L68" s="9">
        <v>10000</v>
      </c>
      <c r="M68" s="9">
        <v>0</v>
      </c>
      <c r="N68" s="9">
        <f t="shared" si="4"/>
        <v>0</v>
      </c>
      <c r="O68" s="9">
        <v>0</v>
      </c>
      <c r="P68" s="9">
        <v>0</v>
      </c>
      <c r="Q68" s="9">
        <f t="shared" si="5"/>
        <v>0</v>
      </c>
      <c r="R68" s="9">
        <v>0</v>
      </c>
      <c r="S68" s="9">
        <v>0</v>
      </c>
      <c r="T68" s="9">
        <f t="shared" si="6"/>
        <v>263</v>
      </c>
      <c r="U68" s="9">
        <f t="shared" si="7"/>
        <v>263</v>
      </c>
      <c r="V68" s="9">
        <f t="shared" si="8"/>
        <v>0</v>
      </c>
      <c r="W68" s="9">
        <f t="shared" si="9"/>
        <v>263</v>
      </c>
      <c r="X68" s="9">
        <v>263</v>
      </c>
      <c r="Y68" s="9">
        <v>0</v>
      </c>
      <c r="Z68" s="9">
        <v>0</v>
      </c>
      <c r="AA68" s="9"/>
      <c r="AB68" s="9"/>
      <c r="AC68" s="9"/>
      <c r="AD68" s="9"/>
      <c r="AE68" s="9"/>
      <c r="AF68" s="9"/>
      <c r="AG68" s="9"/>
      <c r="AH68" s="9"/>
      <c r="AI68" s="9"/>
      <c r="AJ68" s="9">
        <f t="shared" si="10"/>
        <v>0</v>
      </c>
      <c r="AK68" s="9"/>
      <c r="AL68" s="9"/>
      <c r="AM68" s="9"/>
      <c r="AN68" s="9"/>
      <c r="AO68" s="9"/>
      <c r="AP68" s="9"/>
      <c r="AQ68" s="9"/>
      <c r="AR68" s="9"/>
      <c r="AS68" s="9">
        <f t="shared" si="29"/>
        <v>0</v>
      </c>
      <c r="AT68" s="9">
        <f t="shared" si="30"/>
        <v>0</v>
      </c>
      <c r="AU68" s="9"/>
      <c r="AV68" s="9"/>
      <c r="AW68" s="9">
        <f t="shared" si="11"/>
        <v>0</v>
      </c>
      <c r="AX68" s="9"/>
      <c r="AY68" s="9"/>
      <c r="AZ68" s="9">
        <f t="shared" si="12"/>
        <v>0</v>
      </c>
      <c r="BA68" s="9"/>
      <c r="BB68" s="9"/>
      <c r="BC68" s="9"/>
      <c r="BD68" s="9">
        <f t="shared" si="13"/>
        <v>0</v>
      </c>
      <c r="BE68" s="9"/>
      <c r="BF68" s="9"/>
      <c r="BG68" s="9">
        <f t="shared" si="14"/>
        <v>0</v>
      </c>
      <c r="BH68" s="9"/>
      <c r="BI68" s="9"/>
      <c r="BJ68" s="9">
        <f t="shared" si="15"/>
        <v>0</v>
      </c>
      <c r="BK68" s="9"/>
      <c r="BL68" s="9"/>
      <c r="BM68" s="9">
        <f t="shared" si="16"/>
        <v>0</v>
      </c>
      <c r="BN68" s="9"/>
      <c r="BO68" s="9"/>
      <c r="BP68" s="9"/>
      <c r="BQ68" s="9"/>
      <c r="BR68" s="9"/>
      <c r="BS68" s="9">
        <f t="shared" si="17"/>
        <v>0</v>
      </c>
      <c r="BT68" s="9"/>
      <c r="BU68" s="9"/>
      <c r="BV68" s="9">
        <f t="shared" si="18"/>
        <v>0</v>
      </c>
      <c r="BW68" s="9"/>
      <c r="BX68" s="9"/>
      <c r="BY68" s="9">
        <f t="shared" si="19"/>
        <v>0</v>
      </c>
      <c r="BZ68" s="9"/>
      <c r="CA68" s="9"/>
      <c r="CB68" s="9">
        <f t="shared" si="20"/>
        <v>0</v>
      </c>
      <c r="CC68" s="9"/>
      <c r="CD68" s="9"/>
      <c r="CE68" s="9">
        <f t="shared" si="21"/>
        <v>0</v>
      </c>
      <c r="CF68" s="9"/>
      <c r="CG68" s="9"/>
      <c r="CH68" s="9">
        <f t="shared" si="22"/>
        <v>0</v>
      </c>
      <c r="CI68" s="9"/>
      <c r="CJ68" s="9"/>
      <c r="CK68" s="9">
        <f t="shared" si="23"/>
        <v>0</v>
      </c>
      <c r="CL68" s="9"/>
      <c r="CM68" s="9"/>
      <c r="CN68" s="9">
        <f t="shared" si="24"/>
        <v>0</v>
      </c>
      <c r="CO68" s="9"/>
      <c r="CP68" s="9"/>
      <c r="CQ68" s="9">
        <f t="shared" si="25"/>
        <v>0</v>
      </c>
      <c r="CR68" s="9"/>
      <c r="CS68" s="9"/>
      <c r="CT68" s="9">
        <f t="shared" si="34"/>
        <v>0</v>
      </c>
      <c r="CU68" s="9">
        <f t="shared" si="34"/>
        <v>0</v>
      </c>
      <c r="CV68" s="9">
        <f t="shared" si="34"/>
        <v>0</v>
      </c>
      <c r="CW68" s="9">
        <f t="shared" si="32"/>
        <v>0</v>
      </c>
      <c r="CX68" s="9"/>
      <c r="CY68" s="9"/>
      <c r="CZ68" s="9">
        <f t="shared" si="26"/>
        <v>0</v>
      </c>
      <c r="DA68" s="9"/>
      <c r="DB68" s="9"/>
      <c r="DC68" s="9">
        <f t="shared" si="27"/>
        <v>0</v>
      </c>
      <c r="DD68" s="9"/>
      <c r="DE68" s="9"/>
      <c r="DF68" s="10">
        <f t="shared" si="33"/>
        <v>10263</v>
      </c>
      <c r="DG68" s="10">
        <f t="shared" si="33"/>
        <v>10263</v>
      </c>
      <c r="DH68" s="10">
        <f t="shared" si="33"/>
        <v>0</v>
      </c>
    </row>
    <row r="69" spans="1:112" ht="15.75" x14ac:dyDescent="0.2">
      <c r="A69" s="8" t="s">
        <v>136</v>
      </c>
      <c r="B69" s="9">
        <f t="shared" si="0"/>
        <v>0</v>
      </c>
      <c r="C69" s="9"/>
      <c r="D69" s="9"/>
      <c r="E69" s="9">
        <f t="shared" si="1"/>
        <v>0</v>
      </c>
      <c r="F69" s="9"/>
      <c r="G69" s="9"/>
      <c r="H69" s="9">
        <f t="shared" si="2"/>
        <v>0</v>
      </c>
      <c r="I69" s="9"/>
      <c r="J69" s="9"/>
      <c r="K69" s="9">
        <f t="shared" si="3"/>
        <v>0</v>
      </c>
      <c r="L69" s="9">
        <v>0</v>
      </c>
      <c r="M69" s="9">
        <v>0</v>
      </c>
      <c r="N69" s="9">
        <f t="shared" si="4"/>
        <v>0</v>
      </c>
      <c r="O69" s="9">
        <v>0</v>
      </c>
      <c r="P69" s="9">
        <v>0</v>
      </c>
      <c r="Q69" s="9">
        <f t="shared" si="5"/>
        <v>3501</v>
      </c>
      <c r="R69" s="9">
        <v>2600</v>
      </c>
      <c r="S69" s="9">
        <v>901</v>
      </c>
      <c r="T69" s="9">
        <f t="shared" si="6"/>
        <v>1400</v>
      </c>
      <c r="U69" s="9">
        <f t="shared" si="7"/>
        <v>1300</v>
      </c>
      <c r="V69" s="9">
        <f t="shared" si="8"/>
        <v>100</v>
      </c>
      <c r="W69" s="9">
        <f t="shared" si="9"/>
        <v>1300</v>
      </c>
      <c r="X69" s="9">
        <v>0</v>
      </c>
      <c r="Y69" s="9">
        <v>1300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f t="shared" si="10"/>
        <v>100</v>
      </c>
      <c r="AK69" s="9">
        <v>0</v>
      </c>
      <c r="AL69" s="9">
        <v>100</v>
      </c>
      <c r="AM69" s="9"/>
      <c r="AN69" s="9"/>
      <c r="AO69" s="9"/>
      <c r="AP69" s="9"/>
      <c r="AQ69" s="9"/>
      <c r="AR69" s="9"/>
      <c r="AS69" s="9">
        <f t="shared" si="29"/>
        <v>0</v>
      </c>
      <c r="AT69" s="9">
        <f t="shared" si="30"/>
        <v>0</v>
      </c>
      <c r="AU69" s="9"/>
      <c r="AV69" s="9"/>
      <c r="AW69" s="9">
        <f t="shared" si="11"/>
        <v>0</v>
      </c>
      <c r="AX69" s="9"/>
      <c r="AY69" s="9"/>
      <c r="AZ69" s="9">
        <f t="shared" si="12"/>
        <v>0</v>
      </c>
      <c r="BA69" s="9"/>
      <c r="BB69" s="9"/>
      <c r="BC69" s="9"/>
      <c r="BD69" s="9">
        <f t="shared" si="13"/>
        <v>0</v>
      </c>
      <c r="BE69" s="9"/>
      <c r="BF69" s="9"/>
      <c r="BG69" s="9">
        <f t="shared" si="14"/>
        <v>0</v>
      </c>
      <c r="BH69" s="9"/>
      <c r="BI69" s="9"/>
      <c r="BJ69" s="9">
        <f t="shared" si="15"/>
        <v>0</v>
      </c>
      <c r="BK69" s="9"/>
      <c r="BL69" s="9"/>
      <c r="BM69" s="9">
        <f t="shared" si="16"/>
        <v>0</v>
      </c>
      <c r="BN69" s="9"/>
      <c r="BO69" s="9"/>
      <c r="BP69" s="9"/>
      <c r="BQ69" s="9"/>
      <c r="BR69" s="9"/>
      <c r="BS69" s="9">
        <f t="shared" si="17"/>
        <v>0</v>
      </c>
      <c r="BT69" s="9"/>
      <c r="BU69" s="9"/>
      <c r="BV69" s="9">
        <f t="shared" si="18"/>
        <v>0</v>
      </c>
      <c r="BW69" s="9"/>
      <c r="BX69" s="9"/>
      <c r="BY69" s="9">
        <f t="shared" si="19"/>
        <v>0</v>
      </c>
      <c r="BZ69" s="9"/>
      <c r="CA69" s="9"/>
      <c r="CB69" s="9">
        <f t="shared" si="20"/>
        <v>0</v>
      </c>
      <c r="CC69" s="9"/>
      <c r="CD69" s="9"/>
      <c r="CE69" s="9">
        <f t="shared" si="21"/>
        <v>0</v>
      </c>
      <c r="CF69" s="9"/>
      <c r="CG69" s="9"/>
      <c r="CH69" s="9">
        <f t="shared" si="22"/>
        <v>0</v>
      </c>
      <c r="CI69" s="9"/>
      <c r="CJ69" s="9"/>
      <c r="CK69" s="9">
        <f t="shared" si="23"/>
        <v>0</v>
      </c>
      <c r="CL69" s="9"/>
      <c r="CM69" s="9"/>
      <c r="CN69" s="9">
        <f t="shared" si="24"/>
        <v>0</v>
      </c>
      <c r="CO69" s="9"/>
      <c r="CP69" s="9"/>
      <c r="CQ69" s="9">
        <f t="shared" si="25"/>
        <v>0</v>
      </c>
      <c r="CR69" s="9"/>
      <c r="CS69" s="9"/>
      <c r="CT69" s="9">
        <f t="shared" si="34"/>
        <v>0</v>
      </c>
      <c r="CU69" s="9">
        <f t="shared" si="34"/>
        <v>0</v>
      </c>
      <c r="CV69" s="9">
        <f t="shared" si="34"/>
        <v>0</v>
      </c>
      <c r="CW69" s="9">
        <f t="shared" si="32"/>
        <v>0</v>
      </c>
      <c r="CX69" s="9"/>
      <c r="CY69" s="9"/>
      <c r="CZ69" s="9">
        <f t="shared" si="26"/>
        <v>0</v>
      </c>
      <c r="DA69" s="9"/>
      <c r="DB69" s="9"/>
      <c r="DC69" s="9">
        <f t="shared" si="27"/>
        <v>0</v>
      </c>
      <c r="DD69" s="9"/>
      <c r="DE69" s="9"/>
      <c r="DF69" s="10">
        <f t="shared" si="33"/>
        <v>4901</v>
      </c>
      <c r="DG69" s="10">
        <f t="shared" si="33"/>
        <v>3900</v>
      </c>
      <c r="DH69" s="10">
        <f t="shared" si="33"/>
        <v>1001</v>
      </c>
    </row>
    <row r="70" spans="1:112" ht="15.75" x14ac:dyDescent="0.2">
      <c r="A70" s="8" t="s">
        <v>137</v>
      </c>
      <c r="B70" s="9">
        <f t="shared" si="0"/>
        <v>0</v>
      </c>
      <c r="C70" s="9"/>
      <c r="D70" s="9"/>
      <c r="E70" s="9">
        <f t="shared" si="1"/>
        <v>0</v>
      </c>
      <c r="F70" s="9"/>
      <c r="G70" s="9"/>
      <c r="H70" s="9">
        <f t="shared" si="2"/>
        <v>0</v>
      </c>
      <c r="I70" s="9"/>
      <c r="J70" s="9"/>
      <c r="K70" s="9">
        <f t="shared" si="3"/>
        <v>0</v>
      </c>
      <c r="L70" s="9"/>
      <c r="M70" s="9"/>
      <c r="N70" s="9">
        <f t="shared" si="4"/>
        <v>0</v>
      </c>
      <c r="O70" s="9"/>
      <c r="P70" s="9"/>
      <c r="Q70" s="9">
        <f t="shared" si="5"/>
        <v>5924</v>
      </c>
      <c r="R70" s="9">
        <v>5924</v>
      </c>
      <c r="S70" s="9">
        <v>0</v>
      </c>
      <c r="T70" s="9">
        <f t="shared" si="6"/>
        <v>1076</v>
      </c>
      <c r="U70" s="9">
        <f t="shared" si="7"/>
        <v>1076</v>
      </c>
      <c r="V70" s="9">
        <f t="shared" si="8"/>
        <v>0</v>
      </c>
      <c r="W70" s="9">
        <f t="shared" si="9"/>
        <v>1076</v>
      </c>
      <c r="X70" s="9">
        <v>1076</v>
      </c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>
        <f t="shared" si="10"/>
        <v>0</v>
      </c>
      <c r="AK70" s="9"/>
      <c r="AL70" s="9"/>
      <c r="AM70" s="9"/>
      <c r="AN70" s="9"/>
      <c r="AO70" s="9"/>
      <c r="AP70" s="9"/>
      <c r="AQ70" s="9"/>
      <c r="AR70" s="9"/>
      <c r="AS70" s="9">
        <f t="shared" si="29"/>
        <v>0</v>
      </c>
      <c r="AT70" s="9">
        <f t="shared" si="30"/>
        <v>0</v>
      </c>
      <c r="AU70" s="9"/>
      <c r="AV70" s="9"/>
      <c r="AW70" s="9">
        <f t="shared" si="11"/>
        <v>0</v>
      </c>
      <c r="AX70" s="9"/>
      <c r="AY70" s="9"/>
      <c r="AZ70" s="9">
        <f t="shared" si="12"/>
        <v>0</v>
      </c>
      <c r="BA70" s="9"/>
      <c r="BB70" s="9"/>
      <c r="BC70" s="9"/>
      <c r="BD70" s="9">
        <f t="shared" si="13"/>
        <v>0</v>
      </c>
      <c r="BE70" s="9"/>
      <c r="BF70" s="9"/>
      <c r="BG70" s="9">
        <f t="shared" si="14"/>
        <v>0</v>
      </c>
      <c r="BH70" s="9"/>
      <c r="BI70" s="9"/>
      <c r="BJ70" s="9">
        <f t="shared" si="15"/>
        <v>0</v>
      </c>
      <c r="BK70" s="9"/>
      <c r="BL70" s="9"/>
      <c r="BM70" s="9">
        <f t="shared" si="16"/>
        <v>0</v>
      </c>
      <c r="BN70" s="9"/>
      <c r="BO70" s="9"/>
      <c r="BP70" s="9"/>
      <c r="BQ70" s="9"/>
      <c r="BR70" s="9"/>
      <c r="BS70" s="9">
        <f t="shared" si="17"/>
        <v>0</v>
      </c>
      <c r="BT70" s="9"/>
      <c r="BU70" s="9"/>
      <c r="BV70" s="9">
        <f t="shared" si="18"/>
        <v>0</v>
      </c>
      <c r="BW70" s="9"/>
      <c r="BX70" s="9"/>
      <c r="BY70" s="9">
        <f t="shared" si="19"/>
        <v>0</v>
      </c>
      <c r="BZ70" s="9"/>
      <c r="CA70" s="9"/>
      <c r="CB70" s="9">
        <f t="shared" si="20"/>
        <v>0</v>
      </c>
      <c r="CC70" s="9"/>
      <c r="CD70" s="9"/>
      <c r="CE70" s="9">
        <f t="shared" si="21"/>
        <v>0</v>
      </c>
      <c r="CF70" s="9"/>
      <c r="CG70" s="9"/>
      <c r="CH70" s="9">
        <f t="shared" si="22"/>
        <v>0</v>
      </c>
      <c r="CI70" s="9"/>
      <c r="CJ70" s="9"/>
      <c r="CK70" s="9">
        <f t="shared" si="23"/>
        <v>0</v>
      </c>
      <c r="CL70" s="9"/>
      <c r="CM70" s="9"/>
      <c r="CN70" s="9">
        <f t="shared" si="24"/>
        <v>0</v>
      </c>
      <c r="CO70" s="9"/>
      <c r="CP70" s="9"/>
      <c r="CQ70" s="9">
        <f t="shared" si="25"/>
        <v>0</v>
      </c>
      <c r="CR70" s="9"/>
      <c r="CS70" s="9"/>
      <c r="CT70" s="9">
        <f t="shared" si="34"/>
        <v>0</v>
      </c>
      <c r="CU70" s="9">
        <f t="shared" si="34"/>
        <v>0</v>
      </c>
      <c r="CV70" s="9">
        <f t="shared" si="34"/>
        <v>0</v>
      </c>
      <c r="CW70" s="9">
        <f t="shared" si="32"/>
        <v>0</v>
      </c>
      <c r="CX70" s="9"/>
      <c r="CY70" s="9"/>
      <c r="CZ70" s="9">
        <f t="shared" si="26"/>
        <v>0</v>
      </c>
      <c r="DA70" s="9"/>
      <c r="DB70" s="9"/>
      <c r="DC70" s="9">
        <f t="shared" si="27"/>
        <v>0</v>
      </c>
      <c r="DD70" s="9"/>
      <c r="DE70" s="9"/>
      <c r="DF70" s="10">
        <f t="shared" si="33"/>
        <v>7000</v>
      </c>
      <c r="DG70" s="10">
        <f t="shared" si="33"/>
        <v>7000</v>
      </c>
      <c r="DH70" s="10">
        <f t="shared" si="33"/>
        <v>0</v>
      </c>
    </row>
    <row r="71" spans="1:112" ht="15.75" x14ac:dyDescent="0.2">
      <c r="A71" s="8" t="s">
        <v>138</v>
      </c>
      <c r="B71" s="9">
        <f t="shared" ref="B71:B84" si="35">C71+D71</f>
        <v>0</v>
      </c>
      <c r="C71" s="9"/>
      <c r="D71" s="9"/>
      <c r="E71" s="9">
        <f t="shared" ref="E71:E84" si="36">F71+G71</f>
        <v>0</v>
      </c>
      <c r="F71" s="9"/>
      <c r="G71" s="9"/>
      <c r="H71" s="9">
        <f t="shared" ref="H71:H84" si="37">J71+I71</f>
        <v>0</v>
      </c>
      <c r="I71" s="9"/>
      <c r="J71" s="9"/>
      <c r="K71" s="9">
        <f t="shared" ref="K71:K84" si="38">SUM(L71:M71)</f>
        <v>37170</v>
      </c>
      <c r="L71" s="9">
        <v>37170</v>
      </c>
      <c r="M71" s="9">
        <v>0</v>
      </c>
      <c r="N71" s="9">
        <f t="shared" ref="N71:N84" si="39">SUM(O71:P71)</f>
        <v>6350</v>
      </c>
      <c r="O71" s="9">
        <v>6350</v>
      </c>
      <c r="P71" s="9">
        <v>0</v>
      </c>
      <c r="Q71" s="9">
        <f t="shared" ref="Q71:Q84" si="40">SUM(R71:S71)</f>
        <v>27130</v>
      </c>
      <c r="R71" s="9">
        <v>27130</v>
      </c>
      <c r="S71" s="9">
        <v>0</v>
      </c>
      <c r="T71" s="9">
        <f t="shared" ref="T71:T84" si="41">SUM(U71:V71)</f>
        <v>5350</v>
      </c>
      <c r="U71" s="9">
        <f t="shared" ref="U71:U84" si="42">W71+AU71+AX71+BA71+BC71+BE71+BH71+BK71+BN71+BP71+BQ71+BR71+BT71+BW71+BZ71+CC71+CF71+CI71+CL71+CO71+CR71+CU71</f>
        <v>5350</v>
      </c>
      <c r="V71" s="9">
        <f t="shared" ref="V71:V84" si="43">AJ71+AV71+AY71+BB71+BF71+BI71+BL71+BO71+BU71+BX71+CA71+CD71+CG71+CJ71+CM71+CP71+CS71+CV71</f>
        <v>0</v>
      </c>
      <c r="W71" s="9">
        <f t="shared" ref="W71:W84" si="44">X71+Y71+Z71+AA71+AB71+AC71+AD71+AE71+AF71+AG71+AH71+AI71</f>
        <v>5350</v>
      </c>
      <c r="X71" s="9">
        <v>5350</v>
      </c>
      <c r="Y71" s="9">
        <v>0</v>
      </c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>
        <f t="shared" ref="AJ71:AJ84" si="45">AK71+AL71+AM71+AN71+AO71+AP71+AQ71+AR71</f>
        <v>0</v>
      </c>
      <c r="AK71" s="9"/>
      <c r="AL71" s="9"/>
      <c r="AM71" s="9"/>
      <c r="AN71" s="9"/>
      <c r="AO71" s="9"/>
      <c r="AP71" s="9"/>
      <c r="AQ71" s="9"/>
      <c r="AR71" s="9"/>
      <c r="AS71" s="9">
        <f t="shared" si="29"/>
        <v>0</v>
      </c>
      <c r="AT71" s="9">
        <f t="shared" si="30"/>
        <v>0</v>
      </c>
      <c r="AU71" s="9"/>
      <c r="AV71" s="9"/>
      <c r="AW71" s="9">
        <f t="shared" ref="AW71:AW84" si="46">AX71+AY71</f>
        <v>0</v>
      </c>
      <c r="AX71" s="9"/>
      <c r="AY71" s="9"/>
      <c r="AZ71" s="9">
        <f t="shared" ref="AZ71:AZ84" si="47">BA71+BC71+BB71</f>
        <v>0</v>
      </c>
      <c r="BA71" s="9"/>
      <c r="BB71" s="9"/>
      <c r="BC71" s="9"/>
      <c r="BD71" s="9">
        <f t="shared" ref="BD71:BD84" si="48">BE71+BF71</f>
        <v>0</v>
      </c>
      <c r="BE71" s="9"/>
      <c r="BF71" s="9"/>
      <c r="BG71" s="9">
        <f t="shared" ref="BG71:BG84" si="49">BH71+BI71</f>
        <v>0</v>
      </c>
      <c r="BH71" s="9"/>
      <c r="BI71" s="9"/>
      <c r="BJ71" s="9">
        <f t="shared" ref="BJ71:BJ84" si="50">BK71+BL71</f>
        <v>0</v>
      </c>
      <c r="BK71" s="9"/>
      <c r="BL71" s="9"/>
      <c r="BM71" s="9">
        <f t="shared" ref="BM71:BM84" si="51">BN71+BO71+BP71+BQ71+BR71+BS71+BV71+BY71</f>
        <v>0</v>
      </c>
      <c r="BN71" s="9"/>
      <c r="BO71" s="9"/>
      <c r="BP71" s="9"/>
      <c r="BQ71" s="9"/>
      <c r="BR71" s="9"/>
      <c r="BS71" s="9">
        <f t="shared" ref="BS71:BS84" si="52">BT71+BU71</f>
        <v>0</v>
      </c>
      <c r="BT71" s="9"/>
      <c r="BU71" s="9"/>
      <c r="BV71" s="9">
        <f t="shared" ref="BV71:BV84" si="53">BW71+BX71</f>
        <v>0</v>
      </c>
      <c r="BW71" s="9"/>
      <c r="BX71" s="9"/>
      <c r="BY71" s="9">
        <f t="shared" ref="BY71:BY84" si="54">BZ71+CA71</f>
        <v>0</v>
      </c>
      <c r="BZ71" s="9"/>
      <c r="CA71" s="9"/>
      <c r="CB71" s="9">
        <f t="shared" ref="CB71:CB84" si="55">CC71+CD71</f>
        <v>0</v>
      </c>
      <c r="CC71" s="9"/>
      <c r="CD71" s="9"/>
      <c r="CE71" s="9">
        <f t="shared" ref="CE71:CE84" si="56">CF71+CG71</f>
        <v>0</v>
      </c>
      <c r="CF71" s="9"/>
      <c r="CG71" s="9"/>
      <c r="CH71" s="9">
        <f t="shared" ref="CH71:CH84" si="57">CI71+CJ71</f>
        <v>0</v>
      </c>
      <c r="CI71" s="9"/>
      <c r="CJ71" s="9"/>
      <c r="CK71" s="9">
        <f t="shared" ref="CK71:CK84" si="58">CL71+CM71</f>
        <v>0</v>
      </c>
      <c r="CL71" s="9"/>
      <c r="CM71" s="9"/>
      <c r="CN71" s="9">
        <f t="shared" ref="CN71:CN84" si="59">CO71+CP71</f>
        <v>0</v>
      </c>
      <c r="CO71" s="9"/>
      <c r="CP71" s="9"/>
      <c r="CQ71" s="9">
        <f t="shared" ref="CQ71:CQ84" si="60">CR71+CS71</f>
        <v>0</v>
      </c>
      <c r="CR71" s="9"/>
      <c r="CS71" s="9"/>
      <c r="CT71" s="9">
        <f t="shared" si="34"/>
        <v>0</v>
      </c>
      <c r="CU71" s="9">
        <f t="shared" si="34"/>
        <v>0</v>
      </c>
      <c r="CV71" s="9">
        <f t="shared" si="34"/>
        <v>0</v>
      </c>
      <c r="CW71" s="9">
        <f t="shared" si="32"/>
        <v>0</v>
      </c>
      <c r="CX71" s="9"/>
      <c r="CY71" s="9"/>
      <c r="CZ71" s="9">
        <f t="shared" ref="CZ71:CZ84" si="61">DA71+DB71</f>
        <v>0</v>
      </c>
      <c r="DA71" s="9"/>
      <c r="DB71" s="9"/>
      <c r="DC71" s="9">
        <f t="shared" ref="DC71:DC84" si="62">DD71+DE71</f>
        <v>0</v>
      </c>
      <c r="DD71" s="9"/>
      <c r="DE71" s="9"/>
      <c r="DF71" s="10">
        <f t="shared" si="33"/>
        <v>76000</v>
      </c>
      <c r="DG71" s="10">
        <f t="shared" si="33"/>
        <v>76000</v>
      </c>
      <c r="DH71" s="10">
        <f t="shared" si="33"/>
        <v>0</v>
      </c>
    </row>
    <row r="72" spans="1:112" ht="15.75" x14ac:dyDescent="0.2">
      <c r="A72" s="8" t="s">
        <v>139</v>
      </c>
      <c r="B72" s="9">
        <f t="shared" si="35"/>
        <v>0</v>
      </c>
      <c r="C72" s="9"/>
      <c r="D72" s="9"/>
      <c r="E72" s="9">
        <f t="shared" si="36"/>
        <v>0</v>
      </c>
      <c r="F72" s="9"/>
      <c r="G72" s="9"/>
      <c r="H72" s="9">
        <f t="shared" si="37"/>
        <v>0</v>
      </c>
      <c r="I72" s="9"/>
      <c r="J72" s="9"/>
      <c r="K72" s="9">
        <f t="shared" si="38"/>
        <v>0</v>
      </c>
      <c r="L72" s="9"/>
      <c r="M72" s="9"/>
      <c r="N72" s="9">
        <f t="shared" si="39"/>
        <v>0</v>
      </c>
      <c r="O72" s="9"/>
      <c r="P72" s="9"/>
      <c r="Q72" s="9">
        <f t="shared" si="40"/>
        <v>8400</v>
      </c>
      <c r="R72" s="9">
        <v>0</v>
      </c>
      <c r="S72" s="9">
        <v>8400</v>
      </c>
      <c r="T72" s="9">
        <f t="shared" si="41"/>
        <v>7000</v>
      </c>
      <c r="U72" s="9">
        <f t="shared" si="42"/>
        <v>0</v>
      </c>
      <c r="V72" s="9">
        <f t="shared" si="43"/>
        <v>7000</v>
      </c>
      <c r="W72" s="9">
        <f t="shared" si="44"/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f t="shared" si="45"/>
        <v>7000</v>
      </c>
      <c r="AK72" s="9">
        <v>7000</v>
      </c>
      <c r="AL72" s="9"/>
      <c r="AM72" s="9"/>
      <c r="AN72" s="9"/>
      <c r="AO72" s="9"/>
      <c r="AP72" s="9"/>
      <c r="AQ72" s="9"/>
      <c r="AR72" s="9"/>
      <c r="AS72" s="9">
        <f t="shared" ref="AS72:AS84" si="63">AT72+AW72</f>
        <v>0</v>
      </c>
      <c r="AT72" s="9">
        <f t="shared" ref="AT72:AT84" si="64">AU72+AV72</f>
        <v>0</v>
      </c>
      <c r="AU72" s="9"/>
      <c r="AV72" s="9"/>
      <c r="AW72" s="9">
        <f t="shared" si="46"/>
        <v>0</v>
      </c>
      <c r="AX72" s="9"/>
      <c r="AY72" s="9"/>
      <c r="AZ72" s="9">
        <f t="shared" si="47"/>
        <v>0</v>
      </c>
      <c r="BA72" s="9"/>
      <c r="BB72" s="9"/>
      <c r="BC72" s="9"/>
      <c r="BD72" s="9">
        <f t="shared" si="48"/>
        <v>0</v>
      </c>
      <c r="BE72" s="9"/>
      <c r="BF72" s="9"/>
      <c r="BG72" s="9">
        <f t="shared" si="49"/>
        <v>0</v>
      </c>
      <c r="BH72" s="9"/>
      <c r="BI72" s="9"/>
      <c r="BJ72" s="9">
        <f t="shared" si="50"/>
        <v>0</v>
      </c>
      <c r="BK72" s="9"/>
      <c r="BL72" s="9"/>
      <c r="BM72" s="9">
        <f t="shared" si="51"/>
        <v>0</v>
      </c>
      <c r="BN72" s="9"/>
      <c r="BO72" s="9"/>
      <c r="BP72" s="9"/>
      <c r="BQ72" s="9"/>
      <c r="BR72" s="9"/>
      <c r="BS72" s="9">
        <f t="shared" si="52"/>
        <v>0</v>
      </c>
      <c r="BT72" s="9"/>
      <c r="BU72" s="9"/>
      <c r="BV72" s="9">
        <f t="shared" si="53"/>
        <v>0</v>
      </c>
      <c r="BW72" s="9"/>
      <c r="BX72" s="9"/>
      <c r="BY72" s="9">
        <f t="shared" si="54"/>
        <v>0</v>
      </c>
      <c r="BZ72" s="9"/>
      <c r="CA72" s="9"/>
      <c r="CB72" s="9">
        <f t="shared" si="55"/>
        <v>0</v>
      </c>
      <c r="CC72" s="9"/>
      <c r="CD72" s="9"/>
      <c r="CE72" s="9">
        <f t="shared" si="56"/>
        <v>0</v>
      </c>
      <c r="CF72" s="9"/>
      <c r="CG72" s="9"/>
      <c r="CH72" s="9">
        <f t="shared" si="57"/>
        <v>0</v>
      </c>
      <c r="CI72" s="9"/>
      <c r="CJ72" s="9"/>
      <c r="CK72" s="9">
        <f t="shared" si="58"/>
        <v>0</v>
      </c>
      <c r="CL72" s="9"/>
      <c r="CM72" s="9"/>
      <c r="CN72" s="9">
        <f t="shared" si="59"/>
        <v>0</v>
      </c>
      <c r="CO72" s="9"/>
      <c r="CP72" s="9"/>
      <c r="CQ72" s="9">
        <f t="shared" si="60"/>
        <v>0</v>
      </c>
      <c r="CR72" s="9"/>
      <c r="CS72" s="9"/>
      <c r="CT72" s="9">
        <f t="shared" si="34"/>
        <v>0</v>
      </c>
      <c r="CU72" s="9">
        <f t="shared" si="34"/>
        <v>0</v>
      </c>
      <c r="CV72" s="9">
        <f t="shared" si="34"/>
        <v>0</v>
      </c>
      <c r="CW72" s="9">
        <f t="shared" ref="CW72:CW84" si="65">CX72+CY72</f>
        <v>0</v>
      </c>
      <c r="CX72" s="9"/>
      <c r="CY72" s="9"/>
      <c r="CZ72" s="9">
        <f t="shared" si="61"/>
        <v>0</v>
      </c>
      <c r="DA72" s="9"/>
      <c r="DB72" s="9"/>
      <c r="DC72" s="9">
        <f t="shared" si="62"/>
        <v>0</v>
      </c>
      <c r="DD72" s="9"/>
      <c r="DE72" s="9"/>
      <c r="DF72" s="10">
        <f t="shared" si="33"/>
        <v>15400</v>
      </c>
      <c r="DG72" s="10">
        <f t="shared" si="33"/>
        <v>0</v>
      </c>
      <c r="DH72" s="10">
        <f t="shared" si="33"/>
        <v>15400</v>
      </c>
    </row>
    <row r="73" spans="1:112" ht="15.75" x14ac:dyDescent="0.2">
      <c r="A73" s="8" t="s">
        <v>140</v>
      </c>
      <c r="B73" s="9">
        <f t="shared" si="35"/>
        <v>0</v>
      </c>
      <c r="C73" s="9"/>
      <c r="D73" s="9"/>
      <c r="E73" s="9">
        <f t="shared" si="36"/>
        <v>0</v>
      </c>
      <c r="F73" s="9"/>
      <c r="G73" s="9"/>
      <c r="H73" s="9">
        <f t="shared" si="37"/>
        <v>0</v>
      </c>
      <c r="I73" s="9"/>
      <c r="J73" s="9"/>
      <c r="K73" s="9">
        <f t="shared" si="38"/>
        <v>0</v>
      </c>
      <c r="L73" s="9"/>
      <c r="M73" s="9"/>
      <c r="N73" s="9">
        <f t="shared" si="39"/>
        <v>0</v>
      </c>
      <c r="O73" s="9"/>
      <c r="P73" s="9"/>
      <c r="Q73" s="9">
        <f t="shared" si="40"/>
        <v>1657</v>
      </c>
      <c r="R73" s="9">
        <v>0</v>
      </c>
      <c r="S73" s="9">
        <v>1657</v>
      </c>
      <c r="T73" s="9">
        <f t="shared" si="41"/>
        <v>0</v>
      </c>
      <c r="U73" s="9">
        <f t="shared" si="42"/>
        <v>0</v>
      </c>
      <c r="V73" s="9">
        <f t="shared" si="43"/>
        <v>0</v>
      </c>
      <c r="W73" s="9">
        <f t="shared" si="44"/>
        <v>0</v>
      </c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>
        <f t="shared" si="45"/>
        <v>0</v>
      </c>
      <c r="AK73" s="9"/>
      <c r="AL73" s="9"/>
      <c r="AM73" s="9"/>
      <c r="AN73" s="9"/>
      <c r="AO73" s="9"/>
      <c r="AP73" s="9"/>
      <c r="AQ73" s="9"/>
      <c r="AR73" s="9"/>
      <c r="AS73" s="9">
        <f t="shared" si="63"/>
        <v>0</v>
      </c>
      <c r="AT73" s="9">
        <f t="shared" si="64"/>
        <v>0</v>
      </c>
      <c r="AU73" s="9"/>
      <c r="AV73" s="9"/>
      <c r="AW73" s="9">
        <f t="shared" si="46"/>
        <v>0</v>
      </c>
      <c r="AX73" s="9"/>
      <c r="AY73" s="9"/>
      <c r="AZ73" s="9">
        <f t="shared" si="47"/>
        <v>0</v>
      </c>
      <c r="BA73" s="9"/>
      <c r="BB73" s="9"/>
      <c r="BC73" s="9"/>
      <c r="BD73" s="9">
        <f t="shared" si="48"/>
        <v>0</v>
      </c>
      <c r="BE73" s="9"/>
      <c r="BF73" s="9"/>
      <c r="BG73" s="9">
        <f t="shared" si="49"/>
        <v>0</v>
      </c>
      <c r="BH73" s="9"/>
      <c r="BI73" s="9"/>
      <c r="BJ73" s="9">
        <f t="shared" si="50"/>
        <v>0</v>
      </c>
      <c r="BK73" s="9"/>
      <c r="BL73" s="9"/>
      <c r="BM73" s="9">
        <f t="shared" si="51"/>
        <v>0</v>
      </c>
      <c r="BN73" s="9"/>
      <c r="BO73" s="9"/>
      <c r="BP73" s="9"/>
      <c r="BQ73" s="9"/>
      <c r="BR73" s="9"/>
      <c r="BS73" s="9">
        <f t="shared" si="52"/>
        <v>0</v>
      </c>
      <c r="BT73" s="9"/>
      <c r="BU73" s="9"/>
      <c r="BV73" s="9">
        <f t="shared" si="53"/>
        <v>0</v>
      </c>
      <c r="BW73" s="9"/>
      <c r="BX73" s="9"/>
      <c r="BY73" s="9">
        <f t="shared" si="54"/>
        <v>0</v>
      </c>
      <c r="BZ73" s="9"/>
      <c r="CA73" s="9"/>
      <c r="CB73" s="9">
        <f t="shared" si="55"/>
        <v>0</v>
      </c>
      <c r="CC73" s="9"/>
      <c r="CD73" s="9"/>
      <c r="CE73" s="9">
        <f t="shared" si="56"/>
        <v>0</v>
      </c>
      <c r="CF73" s="9"/>
      <c r="CG73" s="9"/>
      <c r="CH73" s="9">
        <f t="shared" si="57"/>
        <v>0</v>
      </c>
      <c r="CI73" s="9"/>
      <c r="CJ73" s="9"/>
      <c r="CK73" s="9">
        <f t="shared" si="58"/>
        <v>0</v>
      </c>
      <c r="CL73" s="9"/>
      <c r="CM73" s="9"/>
      <c r="CN73" s="9">
        <f t="shared" si="59"/>
        <v>0</v>
      </c>
      <c r="CO73" s="9"/>
      <c r="CP73" s="9"/>
      <c r="CQ73" s="9">
        <f t="shared" si="60"/>
        <v>0</v>
      </c>
      <c r="CR73" s="9"/>
      <c r="CS73" s="9"/>
      <c r="CT73" s="9">
        <f t="shared" si="34"/>
        <v>0</v>
      </c>
      <c r="CU73" s="9">
        <f t="shared" si="34"/>
        <v>0</v>
      </c>
      <c r="CV73" s="9">
        <f t="shared" si="34"/>
        <v>0</v>
      </c>
      <c r="CW73" s="9">
        <f t="shared" si="65"/>
        <v>0</v>
      </c>
      <c r="CX73" s="9"/>
      <c r="CY73" s="9"/>
      <c r="CZ73" s="9">
        <f t="shared" si="61"/>
        <v>0</v>
      </c>
      <c r="DA73" s="9"/>
      <c r="DB73" s="9"/>
      <c r="DC73" s="9">
        <f t="shared" si="62"/>
        <v>0</v>
      </c>
      <c r="DD73" s="9"/>
      <c r="DE73" s="9"/>
      <c r="DF73" s="10">
        <f t="shared" si="33"/>
        <v>1657</v>
      </c>
      <c r="DG73" s="10">
        <f t="shared" si="33"/>
        <v>0</v>
      </c>
      <c r="DH73" s="10">
        <f t="shared" si="33"/>
        <v>1657</v>
      </c>
    </row>
    <row r="74" spans="1:112" ht="31.5" x14ac:dyDescent="0.2">
      <c r="A74" s="8" t="s">
        <v>141</v>
      </c>
      <c r="B74" s="9">
        <f t="shared" si="35"/>
        <v>44101</v>
      </c>
      <c r="C74" s="9">
        <v>30258</v>
      </c>
      <c r="D74" s="9">
        <v>13843</v>
      </c>
      <c r="E74" s="9">
        <f t="shared" si="36"/>
        <v>0</v>
      </c>
      <c r="F74" s="9"/>
      <c r="G74" s="9"/>
      <c r="H74" s="9">
        <f t="shared" si="37"/>
        <v>0</v>
      </c>
      <c r="I74" s="9"/>
      <c r="J74" s="9"/>
      <c r="K74" s="9">
        <f t="shared" si="38"/>
        <v>0</v>
      </c>
      <c r="L74" s="9"/>
      <c r="M74" s="9"/>
      <c r="N74" s="9">
        <f t="shared" si="39"/>
        <v>0</v>
      </c>
      <c r="O74" s="9"/>
      <c r="P74" s="9"/>
      <c r="Q74" s="9">
        <f t="shared" si="40"/>
        <v>0</v>
      </c>
      <c r="R74" s="9"/>
      <c r="S74" s="9"/>
      <c r="T74" s="9">
        <f t="shared" si="41"/>
        <v>0</v>
      </c>
      <c r="U74" s="9">
        <f t="shared" si="42"/>
        <v>0</v>
      </c>
      <c r="V74" s="9">
        <f t="shared" si="43"/>
        <v>0</v>
      </c>
      <c r="W74" s="9">
        <f t="shared" si="44"/>
        <v>0</v>
      </c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>
        <f t="shared" si="45"/>
        <v>0</v>
      </c>
      <c r="AK74" s="9"/>
      <c r="AL74" s="9"/>
      <c r="AM74" s="9"/>
      <c r="AN74" s="9"/>
      <c r="AO74" s="9"/>
      <c r="AP74" s="9"/>
      <c r="AQ74" s="9"/>
      <c r="AR74" s="9"/>
      <c r="AS74" s="9">
        <f t="shared" si="63"/>
        <v>0</v>
      </c>
      <c r="AT74" s="9">
        <f t="shared" si="64"/>
        <v>0</v>
      </c>
      <c r="AU74" s="9"/>
      <c r="AV74" s="9"/>
      <c r="AW74" s="9">
        <f t="shared" si="46"/>
        <v>0</v>
      </c>
      <c r="AX74" s="9"/>
      <c r="AY74" s="9"/>
      <c r="AZ74" s="9">
        <f t="shared" si="47"/>
        <v>0</v>
      </c>
      <c r="BA74" s="9"/>
      <c r="BB74" s="9"/>
      <c r="BC74" s="9"/>
      <c r="BD74" s="9">
        <f t="shared" si="48"/>
        <v>0</v>
      </c>
      <c r="BE74" s="9"/>
      <c r="BF74" s="9"/>
      <c r="BG74" s="9">
        <f t="shared" si="49"/>
        <v>0</v>
      </c>
      <c r="BH74" s="9"/>
      <c r="BI74" s="9"/>
      <c r="BJ74" s="9">
        <f t="shared" si="50"/>
        <v>0</v>
      </c>
      <c r="BK74" s="9"/>
      <c r="BL74" s="9"/>
      <c r="BM74" s="9">
        <f t="shared" si="51"/>
        <v>0</v>
      </c>
      <c r="BN74" s="9"/>
      <c r="BO74" s="9"/>
      <c r="BP74" s="9"/>
      <c r="BQ74" s="9"/>
      <c r="BR74" s="9"/>
      <c r="BS74" s="9">
        <f t="shared" si="52"/>
        <v>0</v>
      </c>
      <c r="BT74" s="9"/>
      <c r="BU74" s="9"/>
      <c r="BV74" s="9">
        <f t="shared" si="53"/>
        <v>0</v>
      </c>
      <c r="BW74" s="9"/>
      <c r="BX74" s="9"/>
      <c r="BY74" s="9">
        <f t="shared" si="54"/>
        <v>0</v>
      </c>
      <c r="BZ74" s="9"/>
      <c r="CA74" s="9"/>
      <c r="CB74" s="9">
        <f t="shared" si="55"/>
        <v>0</v>
      </c>
      <c r="CC74" s="9"/>
      <c r="CD74" s="9"/>
      <c r="CE74" s="9">
        <f t="shared" si="56"/>
        <v>0</v>
      </c>
      <c r="CF74" s="9"/>
      <c r="CG74" s="9"/>
      <c r="CH74" s="9">
        <f t="shared" si="57"/>
        <v>0</v>
      </c>
      <c r="CI74" s="9"/>
      <c r="CJ74" s="9"/>
      <c r="CK74" s="9">
        <f t="shared" si="58"/>
        <v>0</v>
      </c>
      <c r="CL74" s="9"/>
      <c r="CM74" s="9"/>
      <c r="CN74" s="9">
        <f t="shared" si="59"/>
        <v>0</v>
      </c>
      <c r="CO74" s="9"/>
      <c r="CP74" s="9"/>
      <c r="CQ74" s="9">
        <f t="shared" si="60"/>
        <v>0</v>
      </c>
      <c r="CR74" s="9"/>
      <c r="CS74" s="9"/>
      <c r="CT74" s="9">
        <f t="shared" si="34"/>
        <v>0</v>
      </c>
      <c r="CU74" s="9">
        <f t="shared" si="34"/>
        <v>0</v>
      </c>
      <c r="CV74" s="9">
        <f t="shared" si="34"/>
        <v>0</v>
      </c>
      <c r="CW74" s="9">
        <f t="shared" si="65"/>
        <v>0</v>
      </c>
      <c r="CX74" s="9"/>
      <c r="CY74" s="9"/>
      <c r="CZ74" s="9">
        <f t="shared" si="61"/>
        <v>0</v>
      </c>
      <c r="DA74" s="9"/>
      <c r="DB74" s="9"/>
      <c r="DC74" s="9">
        <f t="shared" si="62"/>
        <v>0</v>
      </c>
      <c r="DD74" s="9"/>
      <c r="DE74" s="9"/>
      <c r="DF74" s="10">
        <f t="shared" si="33"/>
        <v>44101</v>
      </c>
      <c r="DG74" s="10">
        <f t="shared" si="33"/>
        <v>30258</v>
      </c>
      <c r="DH74" s="10">
        <f t="shared" si="33"/>
        <v>13843</v>
      </c>
    </row>
    <row r="75" spans="1:112" ht="15.75" x14ac:dyDescent="0.2">
      <c r="A75" s="8" t="s">
        <v>142</v>
      </c>
      <c r="B75" s="9">
        <f t="shared" si="35"/>
        <v>24718</v>
      </c>
      <c r="C75" s="9">
        <v>16500</v>
      </c>
      <c r="D75" s="9">
        <v>8218</v>
      </c>
      <c r="E75" s="9">
        <f t="shared" si="36"/>
        <v>0</v>
      </c>
      <c r="F75" s="9"/>
      <c r="G75" s="9"/>
      <c r="H75" s="9">
        <f t="shared" si="37"/>
        <v>0</v>
      </c>
      <c r="I75" s="9"/>
      <c r="J75" s="9"/>
      <c r="K75" s="9">
        <f t="shared" si="38"/>
        <v>0</v>
      </c>
      <c r="L75" s="9"/>
      <c r="M75" s="9"/>
      <c r="N75" s="9">
        <f t="shared" si="39"/>
        <v>0</v>
      </c>
      <c r="O75" s="9"/>
      <c r="P75" s="9"/>
      <c r="Q75" s="9">
        <f t="shared" si="40"/>
        <v>0</v>
      </c>
      <c r="R75" s="9"/>
      <c r="S75" s="9"/>
      <c r="T75" s="9">
        <f t="shared" si="41"/>
        <v>0</v>
      </c>
      <c r="U75" s="9">
        <f t="shared" si="42"/>
        <v>0</v>
      </c>
      <c r="V75" s="9">
        <f t="shared" si="43"/>
        <v>0</v>
      </c>
      <c r="W75" s="9">
        <f t="shared" si="44"/>
        <v>0</v>
      </c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>
        <f t="shared" si="45"/>
        <v>0</v>
      </c>
      <c r="AK75" s="9"/>
      <c r="AL75" s="9"/>
      <c r="AM75" s="9"/>
      <c r="AN75" s="9"/>
      <c r="AO75" s="9"/>
      <c r="AP75" s="9"/>
      <c r="AQ75" s="9"/>
      <c r="AR75" s="9"/>
      <c r="AS75" s="9">
        <f t="shared" si="63"/>
        <v>0</v>
      </c>
      <c r="AT75" s="9">
        <f t="shared" si="64"/>
        <v>0</v>
      </c>
      <c r="AU75" s="9"/>
      <c r="AV75" s="9"/>
      <c r="AW75" s="9">
        <f t="shared" si="46"/>
        <v>0</v>
      </c>
      <c r="AX75" s="9"/>
      <c r="AY75" s="9"/>
      <c r="AZ75" s="9">
        <f t="shared" si="47"/>
        <v>0</v>
      </c>
      <c r="BA75" s="9"/>
      <c r="BB75" s="9"/>
      <c r="BC75" s="9"/>
      <c r="BD75" s="9">
        <f t="shared" si="48"/>
        <v>0</v>
      </c>
      <c r="BE75" s="9"/>
      <c r="BF75" s="9"/>
      <c r="BG75" s="9">
        <f t="shared" si="49"/>
        <v>0</v>
      </c>
      <c r="BH75" s="9"/>
      <c r="BI75" s="9"/>
      <c r="BJ75" s="9">
        <f t="shared" si="50"/>
        <v>0</v>
      </c>
      <c r="BK75" s="9"/>
      <c r="BL75" s="9"/>
      <c r="BM75" s="9">
        <f t="shared" si="51"/>
        <v>0</v>
      </c>
      <c r="BN75" s="9"/>
      <c r="BO75" s="9"/>
      <c r="BP75" s="9"/>
      <c r="BQ75" s="9"/>
      <c r="BR75" s="9"/>
      <c r="BS75" s="9">
        <f t="shared" si="52"/>
        <v>0</v>
      </c>
      <c r="BT75" s="9"/>
      <c r="BU75" s="9"/>
      <c r="BV75" s="9">
        <f t="shared" si="53"/>
        <v>0</v>
      </c>
      <c r="BW75" s="9"/>
      <c r="BX75" s="9"/>
      <c r="BY75" s="9">
        <f t="shared" si="54"/>
        <v>0</v>
      </c>
      <c r="BZ75" s="9"/>
      <c r="CA75" s="9"/>
      <c r="CB75" s="9">
        <f t="shared" si="55"/>
        <v>0</v>
      </c>
      <c r="CC75" s="9"/>
      <c r="CD75" s="9"/>
      <c r="CE75" s="9">
        <f t="shared" si="56"/>
        <v>0</v>
      </c>
      <c r="CF75" s="9"/>
      <c r="CG75" s="9"/>
      <c r="CH75" s="9">
        <f t="shared" si="57"/>
        <v>0</v>
      </c>
      <c r="CI75" s="9"/>
      <c r="CJ75" s="9"/>
      <c r="CK75" s="9">
        <f t="shared" si="58"/>
        <v>0</v>
      </c>
      <c r="CL75" s="9"/>
      <c r="CM75" s="9"/>
      <c r="CN75" s="9">
        <f t="shared" si="59"/>
        <v>0</v>
      </c>
      <c r="CO75" s="9"/>
      <c r="CP75" s="9"/>
      <c r="CQ75" s="9">
        <f t="shared" si="60"/>
        <v>0</v>
      </c>
      <c r="CR75" s="9"/>
      <c r="CS75" s="9"/>
      <c r="CT75" s="9">
        <f t="shared" si="34"/>
        <v>0</v>
      </c>
      <c r="CU75" s="9">
        <f t="shared" si="34"/>
        <v>0</v>
      </c>
      <c r="CV75" s="9">
        <f t="shared" si="34"/>
        <v>0</v>
      </c>
      <c r="CW75" s="9">
        <f t="shared" si="65"/>
        <v>0</v>
      </c>
      <c r="CX75" s="9"/>
      <c r="CY75" s="9"/>
      <c r="CZ75" s="9">
        <f t="shared" si="61"/>
        <v>0</v>
      </c>
      <c r="DA75" s="9"/>
      <c r="DB75" s="9"/>
      <c r="DC75" s="9">
        <f t="shared" si="62"/>
        <v>0</v>
      </c>
      <c r="DD75" s="9"/>
      <c r="DE75" s="9"/>
      <c r="DF75" s="10">
        <f t="shared" si="33"/>
        <v>24718</v>
      </c>
      <c r="DG75" s="10">
        <f t="shared" si="33"/>
        <v>16500</v>
      </c>
      <c r="DH75" s="10">
        <f t="shared" si="33"/>
        <v>8218</v>
      </c>
    </row>
    <row r="76" spans="1:112" ht="15.75" x14ac:dyDescent="0.2">
      <c r="A76" s="8" t="s">
        <v>143</v>
      </c>
      <c r="B76" s="9">
        <f t="shared" si="35"/>
        <v>0</v>
      </c>
      <c r="C76" s="9"/>
      <c r="D76" s="9"/>
      <c r="E76" s="9">
        <f t="shared" si="36"/>
        <v>2800</v>
      </c>
      <c r="F76" s="9">
        <v>2575</v>
      </c>
      <c r="G76" s="9">
        <v>225</v>
      </c>
      <c r="H76" s="9">
        <f t="shared" si="37"/>
        <v>0</v>
      </c>
      <c r="I76" s="9"/>
      <c r="J76" s="9"/>
      <c r="K76" s="9">
        <f t="shared" si="38"/>
        <v>0</v>
      </c>
      <c r="L76" s="9"/>
      <c r="M76" s="9"/>
      <c r="N76" s="9">
        <f t="shared" si="39"/>
        <v>0</v>
      </c>
      <c r="O76" s="9"/>
      <c r="P76" s="9"/>
      <c r="Q76" s="9">
        <f t="shared" si="40"/>
        <v>0</v>
      </c>
      <c r="R76" s="9"/>
      <c r="S76" s="9"/>
      <c r="T76" s="9">
        <f t="shared" si="41"/>
        <v>0</v>
      </c>
      <c r="U76" s="9">
        <f t="shared" si="42"/>
        <v>0</v>
      </c>
      <c r="V76" s="9">
        <f t="shared" si="43"/>
        <v>0</v>
      </c>
      <c r="W76" s="9">
        <f t="shared" si="44"/>
        <v>0</v>
      </c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>
        <f t="shared" si="45"/>
        <v>0</v>
      </c>
      <c r="AK76" s="9"/>
      <c r="AL76" s="9"/>
      <c r="AM76" s="9"/>
      <c r="AN76" s="9"/>
      <c r="AO76" s="9"/>
      <c r="AP76" s="9"/>
      <c r="AQ76" s="9"/>
      <c r="AR76" s="9"/>
      <c r="AS76" s="9">
        <f t="shared" si="63"/>
        <v>0</v>
      </c>
      <c r="AT76" s="9">
        <f t="shared" si="64"/>
        <v>0</v>
      </c>
      <c r="AU76" s="9"/>
      <c r="AV76" s="9"/>
      <c r="AW76" s="9">
        <f t="shared" si="46"/>
        <v>0</v>
      </c>
      <c r="AX76" s="9"/>
      <c r="AY76" s="9"/>
      <c r="AZ76" s="9">
        <f t="shared" si="47"/>
        <v>0</v>
      </c>
      <c r="BA76" s="9"/>
      <c r="BB76" s="9"/>
      <c r="BC76" s="9"/>
      <c r="BD76" s="9">
        <f t="shared" si="48"/>
        <v>0</v>
      </c>
      <c r="BE76" s="9"/>
      <c r="BF76" s="9"/>
      <c r="BG76" s="9">
        <f t="shared" si="49"/>
        <v>0</v>
      </c>
      <c r="BH76" s="9"/>
      <c r="BI76" s="9"/>
      <c r="BJ76" s="9">
        <f t="shared" si="50"/>
        <v>0</v>
      </c>
      <c r="BK76" s="9"/>
      <c r="BL76" s="9"/>
      <c r="BM76" s="9">
        <f t="shared" si="51"/>
        <v>0</v>
      </c>
      <c r="BN76" s="9"/>
      <c r="BO76" s="9"/>
      <c r="BP76" s="9"/>
      <c r="BQ76" s="9"/>
      <c r="BR76" s="9"/>
      <c r="BS76" s="9">
        <f t="shared" si="52"/>
        <v>0</v>
      </c>
      <c r="BT76" s="9"/>
      <c r="BU76" s="9"/>
      <c r="BV76" s="9">
        <f t="shared" si="53"/>
        <v>0</v>
      </c>
      <c r="BW76" s="9"/>
      <c r="BX76" s="9"/>
      <c r="BY76" s="9">
        <f t="shared" si="54"/>
        <v>0</v>
      </c>
      <c r="BZ76" s="9"/>
      <c r="CA76" s="9"/>
      <c r="CB76" s="9">
        <f t="shared" si="55"/>
        <v>0</v>
      </c>
      <c r="CC76" s="9"/>
      <c r="CD76" s="9"/>
      <c r="CE76" s="9">
        <f t="shared" si="56"/>
        <v>0</v>
      </c>
      <c r="CF76" s="9"/>
      <c r="CG76" s="9"/>
      <c r="CH76" s="9">
        <f t="shared" si="57"/>
        <v>0</v>
      </c>
      <c r="CI76" s="9"/>
      <c r="CJ76" s="9"/>
      <c r="CK76" s="9">
        <f t="shared" si="58"/>
        <v>0</v>
      </c>
      <c r="CL76" s="9"/>
      <c r="CM76" s="9"/>
      <c r="CN76" s="9">
        <f t="shared" si="59"/>
        <v>0</v>
      </c>
      <c r="CO76" s="9"/>
      <c r="CP76" s="9"/>
      <c r="CQ76" s="9">
        <f t="shared" si="60"/>
        <v>0</v>
      </c>
      <c r="CR76" s="9"/>
      <c r="CS76" s="9"/>
      <c r="CT76" s="9">
        <f t="shared" si="34"/>
        <v>0</v>
      </c>
      <c r="CU76" s="9">
        <f t="shared" si="34"/>
        <v>0</v>
      </c>
      <c r="CV76" s="9">
        <f t="shared" si="34"/>
        <v>0</v>
      </c>
      <c r="CW76" s="9">
        <f t="shared" si="65"/>
        <v>0</v>
      </c>
      <c r="CX76" s="9"/>
      <c r="CY76" s="9"/>
      <c r="CZ76" s="9">
        <f t="shared" si="61"/>
        <v>0</v>
      </c>
      <c r="DA76" s="9"/>
      <c r="DB76" s="9"/>
      <c r="DC76" s="9">
        <f t="shared" si="62"/>
        <v>0</v>
      </c>
      <c r="DD76" s="9"/>
      <c r="DE76" s="9"/>
      <c r="DF76" s="10">
        <f t="shared" si="33"/>
        <v>2800</v>
      </c>
      <c r="DG76" s="10">
        <f t="shared" si="33"/>
        <v>2575</v>
      </c>
      <c r="DH76" s="10">
        <f t="shared" si="33"/>
        <v>225</v>
      </c>
    </row>
    <row r="77" spans="1:112" ht="15.75" x14ac:dyDescent="0.2">
      <c r="A77" s="8" t="s">
        <v>144</v>
      </c>
      <c r="B77" s="9">
        <f t="shared" si="35"/>
        <v>0</v>
      </c>
      <c r="C77" s="9"/>
      <c r="D77" s="9"/>
      <c r="E77" s="9">
        <f t="shared" si="36"/>
        <v>6000</v>
      </c>
      <c r="F77" s="9">
        <v>0</v>
      </c>
      <c r="G77" s="9">
        <v>6000</v>
      </c>
      <c r="H77" s="9">
        <f t="shared" si="37"/>
        <v>10000</v>
      </c>
      <c r="I77" s="9">
        <v>0</v>
      </c>
      <c r="J77" s="9">
        <v>10000</v>
      </c>
      <c r="K77" s="9">
        <f t="shared" si="38"/>
        <v>0</v>
      </c>
      <c r="L77" s="9"/>
      <c r="M77" s="9"/>
      <c r="N77" s="9">
        <f t="shared" si="39"/>
        <v>0</v>
      </c>
      <c r="O77" s="9"/>
      <c r="P77" s="9"/>
      <c r="Q77" s="9">
        <f t="shared" si="40"/>
        <v>0</v>
      </c>
      <c r="R77" s="9"/>
      <c r="S77" s="9"/>
      <c r="T77" s="9">
        <f t="shared" si="41"/>
        <v>0</v>
      </c>
      <c r="U77" s="9">
        <f t="shared" si="42"/>
        <v>0</v>
      </c>
      <c r="V77" s="9">
        <f t="shared" si="43"/>
        <v>0</v>
      </c>
      <c r="W77" s="9">
        <f t="shared" si="44"/>
        <v>0</v>
      </c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>
        <f t="shared" si="45"/>
        <v>0</v>
      </c>
      <c r="AK77" s="9"/>
      <c r="AL77" s="9"/>
      <c r="AM77" s="9"/>
      <c r="AN77" s="9"/>
      <c r="AO77" s="9"/>
      <c r="AP77" s="9"/>
      <c r="AQ77" s="9"/>
      <c r="AR77" s="9"/>
      <c r="AS77" s="9">
        <f t="shared" si="63"/>
        <v>0</v>
      </c>
      <c r="AT77" s="9">
        <f t="shared" si="64"/>
        <v>0</v>
      </c>
      <c r="AU77" s="9"/>
      <c r="AV77" s="9"/>
      <c r="AW77" s="9">
        <f t="shared" si="46"/>
        <v>0</v>
      </c>
      <c r="AX77" s="9"/>
      <c r="AY77" s="9"/>
      <c r="AZ77" s="9">
        <f t="shared" si="47"/>
        <v>0</v>
      </c>
      <c r="BA77" s="9"/>
      <c r="BB77" s="9"/>
      <c r="BC77" s="9"/>
      <c r="BD77" s="9">
        <f t="shared" si="48"/>
        <v>0</v>
      </c>
      <c r="BE77" s="9"/>
      <c r="BF77" s="9"/>
      <c r="BG77" s="9">
        <f t="shared" si="49"/>
        <v>0</v>
      </c>
      <c r="BH77" s="9"/>
      <c r="BI77" s="9"/>
      <c r="BJ77" s="9">
        <f t="shared" si="50"/>
        <v>0</v>
      </c>
      <c r="BK77" s="9"/>
      <c r="BL77" s="9"/>
      <c r="BM77" s="9">
        <f t="shared" si="51"/>
        <v>0</v>
      </c>
      <c r="BN77" s="9"/>
      <c r="BO77" s="9"/>
      <c r="BP77" s="9"/>
      <c r="BQ77" s="9"/>
      <c r="BR77" s="9"/>
      <c r="BS77" s="9">
        <f t="shared" si="52"/>
        <v>0</v>
      </c>
      <c r="BT77" s="9"/>
      <c r="BU77" s="9"/>
      <c r="BV77" s="9">
        <f t="shared" si="53"/>
        <v>0</v>
      </c>
      <c r="BW77" s="9"/>
      <c r="BX77" s="9"/>
      <c r="BY77" s="9">
        <f t="shared" si="54"/>
        <v>0</v>
      </c>
      <c r="BZ77" s="9"/>
      <c r="CA77" s="9"/>
      <c r="CB77" s="9">
        <f t="shared" si="55"/>
        <v>0</v>
      </c>
      <c r="CC77" s="9"/>
      <c r="CD77" s="9"/>
      <c r="CE77" s="9">
        <f t="shared" si="56"/>
        <v>0</v>
      </c>
      <c r="CF77" s="9"/>
      <c r="CG77" s="9"/>
      <c r="CH77" s="9">
        <f t="shared" si="57"/>
        <v>0</v>
      </c>
      <c r="CI77" s="9"/>
      <c r="CJ77" s="9"/>
      <c r="CK77" s="9">
        <f t="shared" si="58"/>
        <v>0</v>
      </c>
      <c r="CL77" s="9"/>
      <c r="CM77" s="9"/>
      <c r="CN77" s="9">
        <f t="shared" si="59"/>
        <v>0</v>
      </c>
      <c r="CO77" s="9"/>
      <c r="CP77" s="9"/>
      <c r="CQ77" s="9">
        <f t="shared" si="60"/>
        <v>0</v>
      </c>
      <c r="CR77" s="9"/>
      <c r="CS77" s="9"/>
      <c r="CT77" s="9">
        <f t="shared" si="34"/>
        <v>0</v>
      </c>
      <c r="CU77" s="9">
        <f t="shared" si="34"/>
        <v>0</v>
      </c>
      <c r="CV77" s="9">
        <f t="shared" si="34"/>
        <v>0</v>
      </c>
      <c r="CW77" s="9">
        <f t="shared" si="65"/>
        <v>0</v>
      </c>
      <c r="CX77" s="9"/>
      <c r="CY77" s="9"/>
      <c r="CZ77" s="9">
        <f t="shared" si="61"/>
        <v>0</v>
      </c>
      <c r="DA77" s="9"/>
      <c r="DB77" s="9"/>
      <c r="DC77" s="9">
        <f t="shared" si="62"/>
        <v>0</v>
      </c>
      <c r="DD77" s="9"/>
      <c r="DE77" s="9"/>
      <c r="DF77" s="10">
        <f t="shared" si="33"/>
        <v>16000</v>
      </c>
      <c r="DG77" s="10">
        <f t="shared" si="33"/>
        <v>0</v>
      </c>
      <c r="DH77" s="10">
        <f t="shared" si="33"/>
        <v>16000</v>
      </c>
    </row>
    <row r="78" spans="1:112" ht="31.5" x14ac:dyDescent="0.2">
      <c r="A78" s="8" t="s">
        <v>145</v>
      </c>
      <c r="B78" s="9">
        <f t="shared" si="35"/>
        <v>463</v>
      </c>
      <c r="C78" s="9">
        <v>463</v>
      </c>
      <c r="D78" s="9"/>
      <c r="E78" s="9">
        <f t="shared" si="36"/>
        <v>0</v>
      </c>
      <c r="F78" s="9"/>
      <c r="G78" s="9"/>
      <c r="H78" s="9">
        <f t="shared" si="37"/>
        <v>0</v>
      </c>
      <c r="I78" s="9"/>
      <c r="J78" s="9"/>
      <c r="K78" s="9">
        <f t="shared" si="38"/>
        <v>0</v>
      </c>
      <c r="L78" s="9"/>
      <c r="M78" s="9"/>
      <c r="N78" s="9">
        <f t="shared" si="39"/>
        <v>0</v>
      </c>
      <c r="O78" s="9"/>
      <c r="P78" s="9"/>
      <c r="Q78" s="9">
        <f t="shared" si="40"/>
        <v>294</v>
      </c>
      <c r="R78" s="9">
        <v>294</v>
      </c>
      <c r="S78" s="9">
        <v>0</v>
      </c>
      <c r="T78" s="9">
        <f t="shared" si="41"/>
        <v>1674</v>
      </c>
      <c r="U78" s="9">
        <f t="shared" si="42"/>
        <v>1674</v>
      </c>
      <c r="V78" s="9">
        <f t="shared" si="43"/>
        <v>0</v>
      </c>
      <c r="W78" s="9">
        <f t="shared" si="44"/>
        <v>1674</v>
      </c>
      <c r="X78" s="9">
        <v>0</v>
      </c>
      <c r="Y78" s="9">
        <v>1674</v>
      </c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>
        <f t="shared" si="45"/>
        <v>0</v>
      </c>
      <c r="AK78" s="9"/>
      <c r="AL78" s="9"/>
      <c r="AM78" s="9"/>
      <c r="AN78" s="9"/>
      <c r="AO78" s="9"/>
      <c r="AP78" s="9"/>
      <c r="AQ78" s="9"/>
      <c r="AR78" s="9"/>
      <c r="AS78" s="9">
        <f t="shared" si="63"/>
        <v>0</v>
      </c>
      <c r="AT78" s="9">
        <f t="shared" si="64"/>
        <v>0</v>
      </c>
      <c r="AU78" s="9"/>
      <c r="AV78" s="9"/>
      <c r="AW78" s="9">
        <f t="shared" si="46"/>
        <v>0</v>
      </c>
      <c r="AX78" s="9"/>
      <c r="AY78" s="9"/>
      <c r="AZ78" s="9">
        <f t="shared" si="47"/>
        <v>0</v>
      </c>
      <c r="BA78" s="9"/>
      <c r="BB78" s="9"/>
      <c r="BC78" s="9"/>
      <c r="BD78" s="9">
        <f t="shared" si="48"/>
        <v>0</v>
      </c>
      <c r="BE78" s="9"/>
      <c r="BF78" s="9"/>
      <c r="BG78" s="9">
        <f t="shared" si="49"/>
        <v>0</v>
      </c>
      <c r="BH78" s="9"/>
      <c r="BI78" s="9"/>
      <c r="BJ78" s="9">
        <f t="shared" si="50"/>
        <v>0</v>
      </c>
      <c r="BK78" s="9"/>
      <c r="BL78" s="9"/>
      <c r="BM78" s="9">
        <f t="shared" si="51"/>
        <v>0</v>
      </c>
      <c r="BN78" s="9"/>
      <c r="BO78" s="9"/>
      <c r="BP78" s="9"/>
      <c r="BQ78" s="9"/>
      <c r="BR78" s="9"/>
      <c r="BS78" s="9">
        <f t="shared" si="52"/>
        <v>0</v>
      </c>
      <c r="BT78" s="9"/>
      <c r="BU78" s="9"/>
      <c r="BV78" s="9">
        <f t="shared" si="53"/>
        <v>0</v>
      </c>
      <c r="BW78" s="9"/>
      <c r="BX78" s="9"/>
      <c r="BY78" s="9">
        <f t="shared" si="54"/>
        <v>0</v>
      </c>
      <c r="BZ78" s="9"/>
      <c r="CA78" s="9"/>
      <c r="CB78" s="9">
        <f t="shared" si="55"/>
        <v>0</v>
      </c>
      <c r="CC78" s="9"/>
      <c r="CD78" s="9"/>
      <c r="CE78" s="9">
        <f t="shared" si="56"/>
        <v>0</v>
      </c>
      <c r="CF78" s="9"/>
      <c r="CG78" s="9"/>
      <c r="CH78" s="9">
        <f t="shared" si="57"/>
        <v>0</v>
      </c>
      <c r="CI78" s="9"/>
      <c r="CJ78" s="9"/>
      <c r="CK78" s="9">
        <f t="shared" si="58"/>
        <v>0</v>
      </c>
      <c r="CL78" s="9"/>
      <c r="CM78" s="9"/>
      <c r="CN78" s="9">
        <f t="shared" si="59"/>
        <v>0</v>
      </c>
      <c r="CO78" s="9"/>
      <c r="CP78" s="9"/>
      <c r="CQ78" s="9">
        <f t="shared" si="60"/>
        <v>0</v>
      </c>
      <c r="CR78" s="9"/>
      <c r="CS78" s="9"/>
      <c r="CT78" s="9">
        <f t="shared" si="34"/>
        <v>0</v>
      </c>
      <c r="CU78" s="9">
        <f t="shared" si="34"/>
        <v>0</v>
      </c>
      <c r="CV78" s="9">
        <f t="shared" si="34"/>
        <v>0</v>
      </c>
      <c r="CW78" s="9">
        <f t="shared" si="65"/>
        <v>0</v>
      </c>
      <c r="CX78" s="9"/>
      <c r="CY78" s="9"/>
      <c r="CZ78" s="9">
        <f t="shared" si="61"/>
        <v>0</v>
      </c>
      <c r="DA78" s="9"/>
      <c r="DB78" s="9"/>
      <c r="DC78" s="9">
        <f t="shared" si="62"/>
        <v>0</v>
      </c>
      <c r="DD78" s="9"/>
      <c r="DE78" s="9"/>
      <c r="DF78" s="10">
        <f t="shared" si="33"/>
        <v>2431</v>
      </c>
      <c r="DG78" s="10">
        <f t="shared" si="33"/>
        <v>2431</v>
      </c>
      <c r="DH78" s="10">
        <f t="shared" si="33"/>
        <v>0</v>
      </c>
    </row>
    <row r="79" spans="1:112" ht="15.75" x14ac:dyDescent="0.2">
      <c r="A79" s="8" t="s">
        <v>146</v>
      </c>
      <c r="B79" s="9">
        <f t="shared" si="35"/>
        <v>4830</v>
      </c>
      <c r="C79" s="9">
        <v>4073</v>
      </c>
      <c r="D79" s="9">
        <v>757</v>
      </c>
      <c r="E79" s="9">
        <f t="shared" si="36"/>
        <v>0</v>
      </c>
      <c r="F79" s="9"/>
      <c r="G79" s="9"/>
      <c r="H79" s="9">
        <f t="shared" si="37"/>
        <v>0</v>
      </c>
      <c r="I79" s="9"/>
      <c r="J79" s="9"/>
      <c r="K79" s="9">
        <f t="shared" si="38"/>
        <v>0</v>
      </c>
      <c r="L79" s="9"/>
      <c r="M79" s="9"/>
      <c r="N79" s="9">
        <f t="shared" si="39"/>
        <v>0</v>
      </c>
      <c r="O79" s="9"/>
      <c r="P79" s="9"/>
      <c r="Q79" s="9">
        <f t="shared" si="40"/>
        <v>0</v>
      </c>
      <c r="R79" s="9"/>
      <c r="S79" s="9"/>
      <c r="T79" s="9">
        <f t="shared" si="41"/>
        <v>0</v>
      </c>
      <c r="U79" s="9">
        <f t="shared" si="42"/>
        <v>0</v>
      </c>
      <c r="V79" s="9">
        <f t="shared" si="43"/>
        <v>0</v>
      </c>
      <c r="W79" s="9">
        <f t="shared" si="44"/>
        <v>0</v>
      </c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>
        <f t="shared" si="45"/>
        <v>0</v>
      </c>
      <c r="AK79" s="9"/>
      <c r="AL79" s="9"/>
      <c r="AM79" s="9"/>
      <c r="AN79" s="9"/>
      <c r="AO79" s="9"/>
      <c r="AP79" s="9"/>
      <c r="AQ79" s="9"/>
      <c r="AR79" s="9"/>
      <c r="AS79" s="9">
        <f t="shared" si="63"/>
        <v>0</v>
      </c>
      <c r="AT79" s="9">
        <f t="shared" si="64"/>
        <v>0</v>
      </c>
      <c r="AU79" s="9"/>
      <c r="AV79" s="9"/>
      <c r="AW79" s="9">
        <f t="shared" si="46"/>
        <v>0</v>
      </c>
      <c r="AX79" s="9"/>
      <c r="AY79" s="9"/>
      <c r="AZ79" s="9">
        <f t="shared" si="47"/>
        <v>0</v>
      </c>
      <c r="BA79" s="9"/>
      <c r="BB79" s="9"/>
      <c r="BC79" s="9"/>
      <c r="BD79" s="9">
        <f t="shared" si="48"/>
        <v>0</v>
      </c>
      <c r="BE79" s="9"/>
      <c r="BF79" s="9"/>
      <c r="BG79" s="9">
        <f t="shared" si="49"/>
        <v>0</v>
      </c>
      <c r="BH79" s="9"/>
      <c r="BI79" s="9"/>
      <c r="BJ79" s="9">
        <f t="shared" si="50"/>
        <v>0</v>
      </c>
      <c r="BK79" s="9"/>
      <c r="BL79" s="9"/>
      <c r="BM79" s="9">
        <f t="shared" si="51"/>
        <v>0</v>
      </c>
      <c r="BN79" s="9"/>
      <c r="BO79" s="9"/>
      <c r="BP79" s="9"/>
      <c r="BQ79" s="9"/>
      <c r="BR79" s="9"/>
      <c r="BS79" s="9">
        <f t="shared" si="52"/>
        <v>0</v>
      </c>
      <c r="BT79" s="9"/>
      <c r="BU79" s="9"/>
      <c r="BV79" s="9">
        <f t="shared" si="53"/>
        <v>0</v>
      </c>
      <c r="BW79" s="9"/>
      <c r="BX79" s="9"/>
      <c r="BY79" s="9">
        <f t="shared" si="54"/>
        <v>0</v>
      </c>
      <c r="BZ79" s="9"/>
      <c r="CA79" s="9"/>
      <c r="CB79" s="9">
        <f t="shared" si="55"/>
        <v>0</v>
      </c>
      <c r="CC79" s="9"/>
      <c r="CD79" s="9"/>
      <c r="CE79" s="9">
        <f t="shared" si="56"/>
        <v>0</v>
      </c>
      <c r="CF79" s="9"/>
      <c r="CG79" s="9"/>
      <c r="CH79" s="9">
        <f t="shared" si="57"/>
        <v>0</v>
      </c>
      <c r="CI79" s="9"/>
      <c r="CJ79" s="9"/>
      <c r="CK79" s="9">
        <f t="shared" si="58"/>
        <v>0</v>
      </c>
      <c r="CL79" s="9"/>
      <c r="CM79" s="9"/>
      <c r="CN79" s="9">
        <f t="shared" si="59"/>
        <v>0</v>
      </c>
      <c r="CO79" s="9"/>
      <c r="CP79" s="9"/>
      <c r="CQ79" s="9">
        <f t="shared" si="60"/>
        <v>0</v>
      </c>
      <c r="CR79" s="9"/>
      <c r="CS79" s="9"/>
      <c r="CT79" s="9">
        <f t="shared" si="34"/>
        <v>0</v>
      </c>
      <c r="CU79" s="9">
        <f t="shared" si="34"/>
        <v>0</v>
      </c>
      <c r="CV79" s="9">
        <f t="shared" si="34"/>
        <v>0</v>
      </c>
      <c r="CW79" s="9">
        <f t="shared" si="65"/>
        <v>0</v>
      </c>
      <c r="CX79" s="9"/>
      <c r="CY79" s="9"/>
      <c r="CZ79" s="9">
        <f t="shared" si="61"/>
        <v>0</v>
      </c>
      <c r="DA79" s="9"/>
      <c r="DB79" s="9"/>
      <c r="DC79" s="9">
        <f t="shared" si="62"/>
        <v>0</v>
      </c>
      <c r="DD79" s="9"/>
      <c r="DE79" s="9"/>
      <c r="DF79" s="10">
        <f t="shared" si="33"/>
        <v>4830</v>
      </c>
      <c r="DG79" s="10">
        <f t="shared" si="33"/>
        <v>4073</v>
      </c>
      <c r="DH79" s="10">
        <f t="shared" si="33"/>
        <v>757</v>
      </c>
    </row>
    <row r="80" spans="1:112" ht="15.75" x14ac:dyDescent="0.2">
      <c r="A80" s="8" t="s">
        <v>147</v>
      </c>
      <c r="B80" s="9">
        <f t="shared" si="35"/>
        <v>0</v>
      </c>
      <c r="C80" s="9"/>
      <c r="D80" s="9"/>
      <c r="E80" s="9">
        <f t="shared" si="36"/>
        <v>15900</v>
      </c>
      <c r="F80" s="9">
        <v>1000</v>
      </c>
      <c r="G80" s="9">
        <v>14900</v>
      </c>
      <c r="H80" s="9">
        <f t="shared" si="37"/>
        <v>0</v>
      </c>
      <c r="I80" s="9"/>
      <c r="J80" s="9"/>
      <c r="K80" s="9">
        <f t="shared" si="38"/>
        <v>0</v>
      </c>
      <c r="L80" s="9"/>
      <c r="M80" s="9"/>
      <c r="N80" s="9">
        <f t="shared" si="39"/>
        <v>0</v>
      </c>
      <c r="O80" s="9"/>
      <c r="P80" s="9"/>
      <c r="Q80" s="9">
        <f t="shared" si="40"/>
        <v>0</v>
      </c>
      <c r="R80" s="9"/>
      <c r="S80" s="9"/>
      <c r="T80" s="9">
        <f t="shared" si="41"/>
        <v>0</v>
      </c>
      <c r="U80" s="9">
        <f t="shared" si="42"/>
        <v>0</v>
      </c>
      <c r="V80" s="9">
        <f t="shared" si="43"/>
        <v>0</v>
      </c>
      <c r="W80" s="9">
        <f t="shared" si="44"/>
        <v>0</v>
      </c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>
        <f t="shared" si="45"/>
        <v>0</v>
      </c>
      <c r="AK80" s="9"/>
      <c r="AL80" s="9"/>
      <c r="AM80" s="9"/>
      <c r="AN80" s="9"/>
      <c r="AO80" s="9"/>
      <c r="AP80" s="9"/>
      <c r="AQ80" s="9"/>
      <c r="AR80" s="9"/>
      <c r="AS80" s="9">
        <f t="shared" si="63"/>
        <v>0</v>
      </c>
      <c r="AT80" s="9">
        <f t="shared" si="64"/>
        <v>0</v>
      </c>
      <c r="AU80" s="9"/>
      <c r="AV80" s="9"/>
      <c r="AW80" s="9">
        <f t="shared" si="46"/>
        <v>0</v>
      </c>
      <c r="AX80" s="9"/>
      <c r="AY80" s="9"/>
      <c r="AZ80" s="9">
        <f t="shared" si="47"/>
        <v>0</v>
      </c>
      <c r="BA80" s="9"/>
      <c r="BB80" s="9"/>
      <c r="BC80" s="9"/>
      <c r="BD80" s="9">
        <f t="shared" si="48"/>
        <v>0</v>
      </c>
      <c r="BE80" s="9"/>
      <c r="BF80" s="9"/>
      <c r="BG80" s="9">
        <f t="shared" si="49"/>
        <v>0</v>
      </c>
      <c r="BH80" s="9"/>
      <c r="BI80" s="9"/>
      <c r="BJ80" s="9">
        <f t="shared" si="50"/>
        <v>0</v>
      </c>
      <c r="BK80" s="9"/>
      <c r="BL80" s="9"/>
      <c r="BM80" s="9">
        <f t="shared" si="51"/>
        <v>0</v>
      </c>
      <c r="BN80" s="9"/>
      <c r="BO80" s="9"/>
      <c r="BP80" s="9"/>
      <c r="BQ80" s="9"/>
      <c r="BR80" s="9"/>
      <c r="BS80" s="9">
        <f t="shared" si="52"/>
        <v>0</v>
      </c>
      <c r="BT80" s="9"/>
      <c r="BU80" s="9"/>
      <c r="BV80" s="9">
        <f t="shared" si="53"/>
        <v>0</v>
      </c>
      <c r="BW80" s="9"/>
      <c r="BX80" s="9"/>
      <c r="BY80" s="9">
        <f t="shared" si="54"/>
        <v>0</v>
      </c>
      <c r="BZ80" s="9"/>
      <c r="CA80" s="9"/>
      <c r="CB80" s="9">
        <f t="shared" si="55"/>
        <v>0</v>
      </c>
      <c r="CC80" s="9"/>
      <c r="CD80" s="9"/>
      <c r="CE80" s="9">
        <f t="shared" si="56"/>
        <v>0</v>
      </c>
      <c r="CF80" s="9"/>
      <c r="CG80" s="9"/>
      <c r="CH80" s="9">
        <f t="shared" si="57"/>
        <v>0</v>
      </c>
      <c r="CI80" s="9"/>
      <c r="CJ80" s="9"/>
      <c r="CK80" s="9">
        <f t="shared" si="58"/>
        <v>0</v>
      </c>
      <c r="CL80" s="9"/>
      <c r="CM80" s="9"/>
      <c r="CN80" s="9">
        <f t="shared" si="59"/>
        <v>0</v>
      </c>
      <c r="CO80" s="9"/>
      <c r="CP80" s="9"/>
      <c r="CQ80" s="9">
        <f t="shared" si="60"/>
        <v>0</v>
      </c>
      <c r="CR80" s="9"/>
      <c r="CS80" s="9"/>
      <c r="CT80" s="9">
        <f t="shared" si="34"/>
        <v>0</v>
      </c>
      <c r="CU80" s="9">
        <f t="shared" si="34"/>
        <v>0</v>
      </c>
      <c r="CV80" s="9">
        <f t="shared" si="34"/>
        <v>0</v>
      </c>
      <c r="CW80" s="9">
        <f t="shared" si="65"/>
        <v>0</v>
      </c>
      <c r="CX80" s="9"/>
      <c r="CY80" s="9"/>
      <c r="CZ80" s="9">
        <f t="shared" si="61"/>
        <v>0</v>
      </c>
      <c r="DA80" s="9"/>
      <c r="DB80" s="9"/>
      <c r="DC80" s="9">
        <f t="shared" si="62"/>
        <v>0</v>
      </c>
      <c r="DD80" s="9"/>
      <c r="DE80" s="9"/>
      <c r="DF80" s="10">
        <f t="shared" si="33"/>
        <v>15900</v>
      </c>
      <c r="DG80" s="10">
        <f t="shared" si="33"/>
        <v>1000</v>
      </c>
      <c r="DH80" s="10">
        <f t="shared" si="33"/>
        <v>14900</v>
      </c>
    </row>
    <row r="81" spans="1:112" ht="15.75" x14ac:dyDescent="0.2">
      <c r="A81" s="8" t="s">
        <v>148</v>
      </c>
      <c r="B81" s="9">
        <f t="shared" si="35"/>
        <v>0</v>
      </c>
      <c r="C81" s="9"/>
      <c r="D81" s="9"/>
      <c r="E81" s="9">
        <f t="shared" si="36"/>
        <v>0</v>
      </c>
      <c r="F81" s="9"/>
      <c r="G81" s="9"/>
      <c r="H81" s="9">
        <f t="shared" si="37"/>
        <v>0</v>
      </c>
      <c r="I81" s="9"/>
      <c r="J81" s="9"/>
      <c r="K81" s="9">
        <f t="shared" si="38"/>
        <v>0</v>
      </c>
      <c r="L81" s="9"/>
      <c r="M81" s="9"/>
      <c r="N81" s="9">
        <f t="shared" si="39"/>
        <v>0</v>
      </c>
      <c r="O81" s="9"/>
      <c r="P81" s="9"/>
      <c r="Q81" s="9">
        <f t="shared" si="40"/>
        <v>9316</v>
      </c>
      <c r="R81" s="9">
        <v>8980</v>
      </c>
      <c r="S81" s="9">
        <v>336</v>
      </c>
      <c r="T81" s="9">
        <f t="shared" si="41"/>
        <v>1008</v>
      </c>
      <c r="U81" s="9">
        <f t="shared" si="42"/>
        <v>930</v>
      </c>
      <c r="V81" s="9">
        <f t="shared" si="43"/>
        <v>78</v>
      </c>
      <c r="W81" s="9">
        <f t="shared" si="44"/>
        <v>930</v>
      </c>
      <c r="X81" s="9">
        <v>930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f t="shared" si="45"/>
        <v>78</v>
      </c>
      <c r="AK81" s="9">
        <v>78</v>
      </c>
      <c r="AL81" s="9">
        <v>0</v>
      </c>
      <c r="AM81" s="9"/>
      <c r="AN81" s="9"/>
      <c r="AO81" s="9"/>
      <c r="AP81" s="9"/>
      <c r="AQ81" s="9"/>
      <c r="AR81" s="9"/>
      <c r="AS81" s="9">
        <f t="shared" si="63"/>
        <v>0</v>
      </c>
      <c r="AT81" s="9">
        <f t="shared" si="64"/>
        <v>0</v>
      </c>
      <c r="AU81" s="9"/>
      <c r="AV81" s="9"/>
      <c r="AW81" s="9">
        <f t="shared" si="46"/>
        <v>0</v>
      </c>
      <c r="AX81" s="9"/>
      <c r="AY81" s="9"/>
      <c r="AZ81" s="9">
        <f t="shared" si="47"/>
        <v>0</v>
      </c>
      <c r="BA81" s="9"/>
      <c r="BB81" s="9"/>
      <c r="BC81" s="9"/>
      <c r="BD81" s="9">
        <f t="shared" si="48"/>
        <v>0</v>
      </c>
      <c r="BE81" s="9"/>
      <c r="BF81" s="9"/>
      <c r="BG81" s="9">
        <f t="shared" si="49"/>
        <v>0</v>
      </c>
      <c r="BH81" s="9"/>
      <c r="BI81" s="9"/>
      <c r="BJ81" s="9">
        <f t="shared" si="50"/>
        <v>0</v>
      </c>
      <c r="BK81" s="9"/>
      <c r="BL81" s="9"/>
      <c r="BM81" s="9">
        <f t="shared" si="51"/>
        <v>0</v>
      </c>
      <c r="BN81" s="9"/>
      <c r="BO81" s="9"/>
      <c r="BP81" s="9"/>
      <c r="BQ81" s="9"/>
      <c r="BR81" s="9"/>
      <c r="BS81" s="9">
        <f t="shared" si="52"/>
        <v>0</v>
      </c>
      <c r="BT81" s="9"/>
      <c r="BU81" s="9"/>
      <c r="BV81" s="9">
        <f t="shared" si="53"/>
        <v>0</v>
      </c>
      <c r="BW81" s="9"/>
      <c r="BX81" s="9"/>
      <c r="BY81" s="9">
        <f t="shared" si="54"/>
        <v>0</v>
      </c>
      <c r="BZ81" s="9"/>
      <c r="CA81" s="9"/>
      <c r="CB81" s="9">
        <f t="shared" si="55"/>
        <v>0</v>
      </c>
      <c r="CC81" s="9"/>
      <c r="CD81" s="9"/>
      <c r="CE81" s="9">
        <f t="shared" si="56"/>
        <v>0</v>
      </c>
      <c r="CF81" s="9"/>
      <c r="CG81" s="9"/>
      <c r="CH81" s="9">
        <f t="shared" si="57"/>
        <v>0</v>
      </c>
      <c r="CI81" s="9"/>
      <c r="CJ81" s="9"/>
      <c r="CK81" s="9">
        <f t="shared" si="58"/>
        <v>0</v>
      </c>
      <c r="CL81" s="9"/>
      <c r="CM81" s="9"/>
      <c r="CN81" s="9">
        <f t="shared" si="59"/>
        <v>0</v>
      </c>
      <c r="CO81" s="9"/>
      <c r="CP81" s="9"/>
      <c r="CQ81" s="9">
        <f t="shared" si="60"/>
        <v>0</v>
      </c>
      <c r="CR81" s="9"/>
      <c r="CS81" s="9"/>
      <c r="CT81" s="9">
        <f t="shared" si="34"/>
        <v>0</v>
      </c>
      <c r="CU81" s="9">
        <f t="shared" si="34"/>
        <v>0</v>
      </c>
      <c r="CV81" s="9">
        <f t="shared" si="34"/>
        <v>0</v>
      </c>
      <c r="CW81" s="9">
        <f t="shared" si="65"/>
        <v>0</v>
      </c>
      <c r="CX81" s="9"/>
      <c r="CY81" s="9"/>
      <c r="CZ81" s="9">
        <f t="shared" si="61"/>
        <v>0</v>
      </c>
      <c r="DA81" s="9"/>
      <c r="DB81" s="9"/>
      <c r="DC81" s="9">
        <f t="shared" si="62"/>
        <v>0</v>
      </c>
      <c r="DD81" s="9"/>
      <c r="DE81" s="9"/>
      <c r="DF81" s="10">
        <f t="shared" si="33"/>
        <v>10324</v>
      </c>
      <c r="DG81" s="10">
        <f t="shared" si="33"/>
        <v>9910</v>
      </c>
      <c r="DH81" s="10">
        <f t="shared" si="33"/>
        <v>414</v>
      </c>
    </row>
    <row r="82" spans="1:112" ht="22.5" customHeight="1" x14ac:dyDescent="0.2">
      <c r="A82" s="8" t="s">
        <v>149</v>
      </c>
      <c r="B82" s="9">
        <f t="shared" si="35"/>
        <v>940</v>
      </c>
      <c r="C82" s="9">
        <v>940</v>
      </c>
      <c r="D82" s="9">
        <v>0</v>
      </c>
      <c r="E82" s="9">
        <f t="shared" si="36"/>
        <v>115</v>
      </c>
      <c r="F82" s="9">
        <v>115</v>
      </c>
      <c r="G82" s="9">
        <v>0</v>
      </c>
      <c r="H82" s="9">
        <f t="shared" si="37"/>
        <v>0</v>
      </c>
      <c r="I82" s="9">
        <v>0</v>
      </c>
      <c r="J82" s="9">
        <v>0</v>
      </c>
      <c r="K82" s="9">
        <f t="shared" si="38"/>
        <v>0</v>
      </c>
      <c r="L82" s="9">
        <v>0</v>
      </c>
      <c r="M82" s="9">
        <v>0</v>
      </c>
      <c r="N82" s="9">
        <f t="shared" si="39"/>
        <v>0</v>
      </c>
      <c r="O82" s="9">
        <v>0</v>
      </c>
      <c r="P82" s="9">
        <v>0</v>
      </c>
      <c r="Q82" s="9">
        <f t="shared" si="40"/>
        <v>1703</v>
      </c>
      <c r="R82" s="9">
        <v>1703</v>
      </c>
      <c r="S82" s="9">
        <v>0</v>
      </c>
      <c r="T82" s="9">
        <f t="shared" si="41"/>
        <v>742</v>
      </c>
      <c r="U82" s="9">
        <f t="shared" si="42"/>
        <v>742</v>
      </c>
      <c r="V82" s="9">
        <f t="shared" si="43"/>
        <v>0</v>
      </c>
      <c r="W82" s="9">
        <f t="shared" si="44"/>
        <v>642</v>
      </c>
      <c r="X82" s="9">
        <v>642</v>
      </c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>
        <f t="shared" si="45"/>
        <v>0</v>
      </c>
      <c r="AK82" s="9"/>
      <c r="AL82" s="9"/>
      <c r="AM82" s="9"/>
      <c r="AN82" s="9"/>
      <c r="AO82" s="9"/>
      <c r="AP82" s="9"/>
      <c r="AQ82" s="9"/>
      <c r="AR82" s="9"/>
      <c r="AS82" s="9">
        <f t="shared" si="63"/>
        <v>0</v>
      </c>
      <c r="AT82" s="9">
        <f t="shared" si="64"/>
        <v>0</v>
      </c>
      <c r="AU82" s="9"/>
      <c r="AV82" s="9"/>
      <c r="AW82" s="9">
        <f t="shared" si="46"/>
        <v>0</v>
      </c>
      <c r="AX82" s="9"/>
      <c r="AY82" s="9"/>
      <c r="AZ82" s="9">
        <f t="shared" si="47"/>
        <v>0</v>
      </c>
      <c r="BA82" s="9"/>
      <c r="BB82" s="9"/>
      <c r="BC82" s="9"/>
      <c r="BD82" s="9">
        <f t="shared" si="48"/>
        <v>0</v>
      </c>
      <c r="BE82" s="9"/>
      <c r="BF82" s="9"/>
      <c r="BG82" s="9">
        <f t="shared" si="49"/>
        <v>0</v>
      </c>
      <c r="BH82" s="9"/>
      <c r="BI82" s="9"/>
      <c r="BJ82" s="9">
        <f t="shared" si="50"/>
        <v>0</v>
      </c>
      <c r="BK82" s="9"/>
      <c r="BL82" s="9"/>
      <c r="BM82" s="9">
        <f t="shared" si="51"/>
        <v>100</v>
      </c>
      <c r="BN82" s="9">
        <v>100</v>
      </c>
      <c r="BO82" s="9"/>
      <c r="BP82" s="9"/>
      <c r="BQ82" s="9"/>
      <c r="BR82" s="9"/>
      <c r="BS82" s="9">
        <f t="shared" si="52"/>
        <v>0</v>
      </c>
      <c r="BT82" s="9"/>
      <c r="BU82" s="9"/>
      <c r="BV82" s="9">
        <f t="shared" si="53"/>
        <v>0</v>
      </c>
      <c r="BW82" s="9"/>
      <c r="BX82" s="9"/>
      <c r="BY82" s="9">
        <f t="shared" si="54"/>
        <v>0</v>
      </c>
      <c r="BZ82" s="9"/>
      <c r="CA82" s="9"/>
      <c r="CB82" s="9">
        <f t="shared" si="55"/>
        <v>0</v>
      </c>
      <c r="CC82" s="9"/>
      <c r="CD82" s="9"/>
      <c r="CE82" s="9">
        <f t="shared" si="56"/>
        <v>0</v>
      </c>
      <c r="CF82" s="9"/>
      <c r="CG82" s="9"/>
      <c r="CH82" s="9">
        <f t="shared" si="57"/>
        <v>0</v>
      </c>
      <c r="CI82" s="9"/>
      <c r="CJ82" s="9"/>
      <c r="CK82" s="9">
        <f t="shared" si="58"/>
        <v>0</v>
      </c>
      <c r="CL82" s="9"/>
      <c r="CM82" s="9"/>
      <c r="CN82" s="9">
        <f t="shared" si="59"/>
        <v>0</v>
      </c>
      <c r="CO82" s="9"/>
      <c r="CP82" s="9"/>
      <c r="CQ82" s="9">
        <f t="shared" si="60"/>
        <v>0</v>
      </c>
      <c r="CR82" s="9"/>
      <c r="CS82" s="9"/>
      <c r="CT82" s="9">
        <f t="shared" si="34"/>
        <v>0</v>
      </c>
      <c r="CU82" s="9">
        <f t="shared" si="34"/>
        <v>0</v>
      </c>
      <c r="CV82" s="9">
        <f t="shared" si="34"/>
        <v>0</v>
      </c>
      <c r="CW82" s="9">
        <f t="shared" si="65"/>
        <v>0</v>
      </c>
      <c r="CX82" s="9"/>
      <c r="CY82" s="9"/>
      <c r="CZ82" s="9">
        <f t="shared" si="61"/>
        <v>0</v>
      </c>
      <c r="DA82" s="9"/>
      <c r="DB82" s="9"/>
      <c r="DC82" s="9">
        <f t="shared" si="62"/>
        <v>0</v>
      </c>
      <c r="DD82" s="9"/>
      <c r="DE82" s="9"/>
      <c r="DF82" s="10">
        <f t="shared" si="33"/>
        <v>3500</v>
      </c>
      <c r="DG82" s="10">
        <f t="shared" si="33"/>
        <v>3500</v>
      </c>
      <c r="DH82" s="10">
        <f t="shared" si="33"/>
        <v>0</v>
      </c>
    </row>
    <row r="83" spans="1:112" ht="15.75" x14ac:dyDescent="0.2">
      <c r="A83" s="8" t="s">
        <v>150</v>
      </c>
      <c r="B83" s="9">
        <f t="shared" si="35"/>
        <v>0</v>
      </c>
      <c r="C83" s="9"/>
      <c r="D83" s="9"/>
      <c r="E83" s="9">
        <f t="shared" si="36"/>
        <v>0</v>
      </c>
      <c r="F83" s="9"/>
      <c r="G83" s="9"/>
      <c r="H83" s="9">
        <f t="shared" si="37"/>
        <v>0</v>
      </c>
      <c r="I83" s="9"/>
      <c r="J83" s="9"/>
      <c r="K83" s="9">
        <f t="shared" si="38"/>
        <v>0</v>
      </c>
      <c r="L83" s="9"/>
      <c r="M83" s="9"/>
      <c r="N83" s="9">
        <f t="shared" si="39"/>
        <v>0</v>
      </c>
      <c r="O83" s="9"/>
      <c r="P83" s="9"/>
      <c r="Q83" s="9">
        <f t="shared" si="40"/>
        <v>0</v>
      </c>
      <c r="R83" s="9"/>
      <c r="S83" s="9"/>
      <c r="T83" s="9">
        <f t="shared" si="41"/>
        <v>2500</v>
      </c>
      <c r="U83" s="9">
        <f t="shared" si="42"/>
        <v>2500</v>
      </c>
      <c r="V83" s="9">
        <f t="shared" si="43"/>
        <v>0</v>
      </c>
      <c r="W83" s="9">
        <f t="shared" si="44"/>
        <v>0</v>
      </c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>
        <f t="shared" si="45"/>
        <v>0</v>
      </c>
      <c r="AK83" s="9"/>
      <c r="AL83" s="9"/>
      <c r="AM83" s="9"/>
      <c r="AN83" s="9"/>
      <c r="AO83" s="9"/>
      <c r="AP83" s="9"/>
      <c r="AQ83" s="9"/>
      <c r="AR83" s="9"/>
      <c r="AS83" s="9">
        <f t="shared" si="63"/>
        <v>0</v>
      </c>
      <c r="AT83" s="9">
        <f t="shared" si="64"/>
        <v>0</v>
      </c>
      <c r="AU83" s="9"/>
      <c r="AV83" s="9"/>
      <c r="AW83" s="9">
        <f t="shared" si="46"/>
        <v>0</v>
      </c>
      <c r="AX83" s="9"/>
      <c r="AY83" s="9"/>
      <c r="AZ83" s="9">
        <f t="shared" si="47"/>
        <v>0</v>
      </c>
      <c r="BA83" s="9"/>
      <c r="BB83" s="9"/>
      <c r="BC83" s="9"/>
      <c r="BD83" s="9">
        <f t="shared" si="48"/>
        <v>0</v>
      </c>
      <c r="BE83" s="9"/>
      <c r="BF83" s="9"/>
      <c r="BG83" s="9">
        <f t="shared" si="49"/>
        <v>0</v>
      </c>
      <c r="BH83" s="9"/>
      <c r="BI83" s="9"/>
      <c r="BJ83" s="9">
        <f t="shared" si="50"/>
        <v>0</v>
      </c>
      <c r="BK83" s="9"/>
      <c r="BL83" s="9"/>
      <c r="BM83" s="9">
        <f t="shared" si="51"/>
        <v>0</v>
      </c>
      <c r="BN83" s="9"/>
      <c r="BO83" s="9"/>
      <c r="BP83" s="9"/>
      <c r="BQ83" s="9"/>
      <c r="BR83" s="9"/>
      <c r="BS83" s="9">
        <f t="shared" si="52"/>
        <v>0</v>
      </c>
      <c r="BT83" s="9"/>
      <c r="BU83" s="9"/>
      <c r="BV83" s="9">
        <f t="shared" si="53"/>
        <v>0</v>
      </c>
      <c r="BW83" s="9"/>
      <c r="BX83" s="9"/>
      <c r="BY83" s="9">
        <f t="shared" si="54"/>
        <v>0</v>
      </c>
      <c r="BZ83" s="9"/>
      <c r="CA83" s="9"/>
      <c r="CB83" s="9">
        <f t="shared" si="55"/>
        <v>0</v>
      </c>
      <c r="CC83" s="9"/>
      <c r="CD83" s="9"/>
      <c r="CE83" s="9">
        <f t="shared" si="56"/>
        <v>0</v>
      </c>
      <c r="CF83" s="9"/>
      <c r="CG83" s="9"/>
      <c r="CH83" s="9">
        <f t="shared" si="57"/>
        <v>0</v>
      </c>
      <c r="CI83" s="9"/>
      <c r="CJ83" s="9"/>
      <c r="CK83" s="9">
        <f t="shared" si="58"/>
        <v>0</v>
      </c>
      <c r="CL83" s="9"/>
      <c r="CM83" s="9"/>
      <c r="CN83" s="9">
        <f t="shared" si="59"/>
        <v>2500</v>
      </c>
      <c r="CO83" s="9">
        <v>2500</v>
      </c>
      <c r="CP83" s="9"/>
      <c r="CQ83" s="9">
        <f t="shared" si="60"/>
        <v>0</v>
      </c>
      <c r="CR83" s="9"/>
      <c r="CS83" s="9"/>
      <c r="CT83" s="9">
        <f t="shared" si="34"/>
        <v>0</v>
      </c>
      <c r="CU83" s="9">
        <f t="shared" si="34"/>
        <v>0</v>
      </c>
      <c r="CV83" s="9">
        <f t="shared" si="34"/>
        <v>0</v>
      </c>
      <c r="CW83" s="9">
        <f t="shared" si="65"/>
        <v>0</v>
      </c>
      <c r="CX83" s="9"/>
      <c r="CY83" s="9"/>
      <c r="CZ83" s="9">
        <f t="shared" si="61"/>
        <v>0</v>
      </c>
      <c r="DA83" s="9"/>
      <c r="DB83" s="9"/>
      <c r="DC83" s="9">
        <f t="shared" si="62"/>
        <v>0</v>
      </c>
      <c r="DD83" s="9"/>
      <c r="DE83" s="9"/>
      <c r="DF83" s="10">
        <f t="shared" si="33"/>
        <v>2500</v>
      </c>
      <c r="DG83" s="10">
        <f t="shared" si="33"/>
        <v>2500</v>
      </c>
      <c r="DH83" s="10">
        <f t="shared" si="33"/>
        <v>0</v>
      </c>
    </row>
    <row r="84" spans="1:112" ht="31.5" x14ac:dyDescent="0.2">
      <c r="A84" s="12" t="s">
        <v>151</v>
      </c>
      <c r="B84" s="10">
        <f t="shared" si="35"/>
        <v>178208</v>
      </c>
      <c r="C84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</f>
        <v>140866</v>
      </c>
      <c r="D84" s="10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</f>
        <v>37342</v>
      </c>
      <c r="E84" s="10">
        <f t="shared" si="36"/>
        <v>138209</v>
      </c>
      <c r="F84" s="10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</f>
        <v>95570</v>
      </c>
      <c r="G84" s="10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</f>
        <v>42639</v>
      </c>
      <c r="H84" s="10">
        <f t="shared" si="37"/>
        <v>142182</v>
      </c>
      <c r="I84" s="10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</f>
        <v>99419</v>
      </c>
      <c r="J84" s="10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</f>
        <v>42763</v>
      </c>
      <c r="K84" s="10">
        <f t="shared" si="38"/>
        <v>202971</v>
      </c>
      <c r="L84" s="10">
        <f>L7+L8+L9+L10+L11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</f>
        <v>182650</v>
      </c>
      <c r="M84" s="10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</f>
        <v>20321</v>
      </c>
      <c r="N84" s="10">
        <f t="shared" si="39"/>
        <v>66815</v>
      </c>
      <c r="O84" s="10">
        <f>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</f>
        <v>48173</v>
      </c>
      <c r="P84" s="10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</f>
        <v>18642</v>
      </c>
      <c r="Q84" s="10">
        <f t="shared" si="40"/>
        <v>301407</v>
      </c>
      <c r="R84" s="10">
        <f>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</f>
        <v>221800</v>
      </c>
      <c r="S84" s="10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</f>
        <v>79607</v>
      </c>
      <c r="T84" s="10">
        <f t="shared" si="41"/>
        <v>171113</v>
      </c>
      <c r="U84" s="10">
        <f t="shared" si="42"/>
        <v>131173</v>
      </c>
      <c r="V84" s="10">
        <f t="shared" si="43"/>
        <v>39940</v>
      </c>
      <c r="W84" s="10">
        <f t="shared" si="44"/>
        <v>92500</v>
      </c>
      <c r="X84" s="10">
        <f t="shared" ref="X84:AI84" si="66">X7+X8+X9+X10+X11+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</f>
        <v>46007</v>
      </c>
      <c r="Y84" s="10">
        <f t="shared" si="66"/>
        <v>41224</v>
      </c>
      <c r="Z84" s="10">
        <f t="shared" si="66"/>
        <v>401</v>
      </c>
      <c r="AA84" s="10">
        <f t="shared" si="66"/>
        <v>0</v>
      </c>
      <c r="AB84" s="10">
        <f t="shared" si="66"/>
        <v>0</v>
      </c>
      <c r="AC84" s="10">
        <f t="shared" si="66"/>
        <v>0</v>
      </c>
      <c r="AD84" s="10">
        <f t="shared" si="66"/>
        <v>0</v>
      </c>
      <c r="AE84" s="10">
        <f t="shared" si="66"/>
        <v>0</v>
      </c>
      <c r="AF84" s="10">
        <f t="shared" si="66"/>
        <v>0</v>
      </c>
      <c r="AG84" s="10">
        <f t="shared" si="66"/>
        <v>4868</v>
      </c>
      <c r="AH84" s="10">
        <f t="shared" si="66"/>
        <v>0</v>
      </c>
      <c r="AI84" s="10">
        <f t="shared" si="66"/>
        <v>0</v>
      </c>
      <c r="AJ84" s="10">
        <f t="shared" si="45"/>
        <v>36540</v>
      </c>
      <c r="AK84" s="10">
        <f t="shared" ref="AK84:AR84" si="67">AK7+AK8+AK9+AK10+AK11+AK12+AK13+AK14+AK15+AK16+AK17+AK18+AK19+AK20+AK21+AK22+AK23+AK24+AK25+AK26+AK27+AK28+AK29+AK30+AK31+AK32+AK33+AK34+AK35+AK36+AK37+AK38+AK39+AK40+AK41+AK42+AK43+AK44+AK45+AK46+AK47+AK48+AK49+AK50+AK51+AK52+AK53+AK54+AK55+AK56+AK57+AK58+AK59+AK60+AK61+AK62+AK63+AK64+AK65+AK66+AK67+AK68+AK69+AK70+AK71+AK72+AK73+AK74+AK75+AK76+AK77+AK78+AK79+AK80+AK81+AK82+AK83</f>
        <v>13113</v>
      </c>
      <c r="AL84" s="10">
        <f t="shared" si="67"/>
        <v>23422</v>
      </c>
      <c r="AM84" s="10">
        <f t="shared" si="67"/>
        <v>0</v>
      </c>
      <c r="AN84" s="10">
        <f t="shared" si="67"/>
        <v>0</v>
      </c>
      <c r="AO84" s="10">
        <f t="shared" si="67"/>
        <v>0</v>
      </c>
      <c r="AP84" s="10">
        <f t="shared" si="67"/>
        <v>0</v>
      </c>
      <c r="AQ84" s="10">
        <f t="shared" si="67"/>
        <v>0</v>
      </c>
      <c r="AR84" s="10">
        <f t="shared" si="67"/>
        <v>5</v>
      </c>
      <c r="AS84" s="10">
        <f t="shared" si="63"/>
        <v>550</v>
      </c>
      <c r="AT84" s="10">
        <f t="shared" si="64"/>
        <v>550</v>
      </c>
      <c r="AU84" s="10">
        <f>AU7+AU8+AU9+AU10+AU11+AU12+AU13+AU14+AU15+AU16+AU17+AU18+AU19+AU20+AU21+AU22+AU23+AU24+AU25+AU26+AU27+AU28+AU29+AU30+AU31+AU32+AU33+AU34+AU35+AU36+AU37+AU38+AU39+AU40+AU41+AU42+AU43+AU44+AU45+AU46+AU47+AU48+AU49+AU50+AU51+AU52+AU53+AU54+AU55+AU56+AU57+AU58+AU59+AU60+AU61+AU62+AU63+AU64+AU65+AU66+AU67+AU68+AU69+AU70+AU71+AU72+AU73+AU74+AU75+AU76+AU77+AU78+AU79+AU80+AU81+AU82+AU83</f>
        <v>550</v>
      </c>
      <c r="AV84" s="10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</f>
        <v>0</v>
      </c>
      <c r="AW84" s="10">
        <f t="shared" si="46"/>
        <v>0</v>
      </c>
      <c r="AX84" s="10">
        <f>AX7+AX8+AX9+AX10+AX11+AX12+AX13+AX14+AX15+AX16+AX17+AX18+AX19+AX20+AX21+AX22+AX23+AX24+AX25+AX26+AX27+AX28+AX29+AX30+AX31+AX32+AX33+AX34+AX35+AX36+AX37+AX38+AX39+AX40+AX41+AX42+AX43+AX44+AX45+AX46+AX47+AX48+AX49+AX50+AX51+AX52+AX53+AX54+AX55+AX56+AX57+AX58+AX59+AX60+AX61+AX62+AX63+AX64+AX65+AX66+AX67+AX68+AX69+AX70+AX71+AX72+AX73+AX74+AX75+AX76+AX77+AX78+AX79+AX80+AX81+AX82+AX83</f>
        <v>0</v>
      </c>
      <c r="AY84" s="10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</f>
        <v>0</v>
      </c>
      <c r="AZ84" s="10">
        <f t="shared" si="47"/>
        <v>0</v>
      </c>
      <c r="BA84" s="10">
        <f>BA7+BA8+BA9+BA10+BA11+BA12+BA13+BA14+BA15+BA16+BA17+BA18+BA19+BA20+BA21+BA22+BA23+BA24+BA25+BA26+BA27+BA28+BA29+BA30+BA31+BA32+BA33+BA34+BA35+BA36+BA37+BA38+BA39+BA40+BA41+BA42+BA43+BA44+BA45+BA46+BA47+BA48+BA49+BA50+BA51+BA52+BA53+BA54+BA55+BA56+BA57+BA58+BA59+BA60+BA61+BA62+BA63+BA64+BA65+BA66+BA67+BA68+BA69+BA70+BA71+BA72+BA73+BA74+BA75+BA76+BA77+BA78+BA79+BA80+BA81+BA82+BA83</f>
        <v>0</v>
      </c>
      <c r="BB84" s="10">
        <f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</f>
        <v>0</v>
      </c>
      <c r="BC84" s="10">
        <f>BC7+BC8+BC9+BC10+BC11+BC12+BC13+BC14+BC15+BC16+BC17+BC18+BC19+BC20+BC21+BC22+BC23+BC24+BC25+BC26+BC27+BC28+BC29+BC30+BC31+BC32+BC33+BC34+BC35+BC36+BC37+BC38+BC39+BC40+BC41+BC42+BC43+BC44+BC45+BC46+BC47+BC48+BC49+BC50+BC51+BC52+BC53+BC54+BC55+BC56+BC57+BC58+BC59+BC60+BC61+BC62+BC63+BC64+BC65+BC66+BC67+BC68+BC69+BC70+BC71+BC72+BC73+BC74+BC75+BC76+BC77+BC78+BC79+BC80+BC81+BC82+BC83</f>
        <v>0</v>
      </c>
      <c r="BD84" s="10">
        <f t="shared" si="48"/>
        <v>0</v>
      </c>
      <c r="BE84" s="10">
        <f>BE7+BE8+BE9+BE10+BE11+BE12+BE13+BE14+BE15+BE16+BE17+BE18+BE19+BE20+BE21+BE22+BE23+BE24+BE25+BE26+BE27+BE28+BE29+BE30+BE31+BE32+BE33+BE34+BE35+BE36+BE37+BE38+BE39+BE40+BE41+BE42+BE43+BE44+BE45+BE46+BE47+BE48+BE49+BE50+BE51+BE52+BE53+BE54+BE55+BE56+BE57+BE58+BE59+BE60+BE61+BE62+BE63+BE64+BE65+BE66+BE67+BE68+BE69+BE70+BE71+BE72+BE73+BE74+BE75+BE76+BE77+BE78+BE79+BE80+BE81+BE82+BE83</f>
        <v>0</v>
      </c>
      <c r="BF84" s="10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</f>
        <v>0</v>
      </c>
      <c r="BG84" s="10">
        <f t="shared" si="49"/>
        <v>2699</v>
      </c>
      <c r="BH84" s="10">
        <f>BH7+BH8+BH9+BH10+BH11+BH12+BH13+BH14+BH15+BH16+BH17+BH18+BH19+BH20+BH21+BH22+BH23+BH24+BH25+BH26+BH27+BH28+BH29+BH30+BH31+BH32+BH33+BH34+BH35+BH36+BH37+BH38+BH39+BH40+BH41+BH42+BH43+BH44+BH45+BH46+BH47+BH48+BH49+BH50+BH51+BH52+BH53+BH54+BH55+BH56+BH57+BH58+BH59+BH60+BH61+BH62+BH63+BH64+BH65+BH66+BH67+BH68+BH69+BH70+BH71+BH72+BH73+BH74+BH75+BH76+BH77+BH78+BH79+BH80+BH81+BH82+BH83</f>
        <v>2636</v>
      </c>
      <c r="BI84" s="10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</f>
        <v>63</v>
      </c>
      <c r="BJ84" s="10">
        <f t="shared" si="50"/>
        <v>0</v>
      </c>
      <c r="BK84" s="10">
        <f>BK7+BK8+BK9+BK10+BK11+BK12+BK13+BK14+BK15+BK16+BK17+BK18+BK19+BK20+BK21+BK22+BK23+BK24+BK25+BK26+BK27+BK28+BK29+BK30+BK31+BK32+BK33+BK34+BK35+BK36+BK37+BK38+BK39+BK40+BK41+BK42+BK43+BK44+BK45+BK46+BK47+BK48+BK49+BK50+BK51+BK52+BK53+BK54+BK55+BK56+BK57+BK58+BK59+BK60+BK61+BK62+BK63+BK64+BK65+BK66+BK67+BK68+BK69+BK70+BK71+BK72+BK73+BK74+BK75+BK76+BK77+BK78+BK79+BK80+BK81+BK82+BK83</f>
        <v>0</v>
      </c>
      <c r="BL84" s="10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</f>
        <v>0</v>
      </c>
      <c r="BM84" s="10">
        <f t="shared" si="51"/>
        <v>12096</v>
      </c>
      <c r="BN84" s="10">
        <f>BN7+BN8+BN9+BN10+BN11+BN12+BN13+BN14+BN15+BN16+BN17+BN18+BN19+BN20+BN21+BN22+BN23+BN24+BN25+BN26+BN27+BN28+BN29+BN30+BN31+BN32+BN33+BN34+BN35+BN36+BN37+BN38+BN39+BN40+BN41+BN42+BN43+BN44+BN45+BN46+BN47+BN48+BN49+BN50+BN51+BN52+BN53+BN54+BN55+BN56+BN57+BN58+BN59+BN60+BN61+BN62+BN63+BN64+BN65+BN66+BN67+BN68+BN69+BN70+BN71+BN72+BN73+BN74+BN75+BN76+BN77+BN78+BN79+BN80+BN81+BN82+BN83</f>
        <v>10568</v>
      </c>
      <c r="BO84" s="10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</f>
        <v>1116</v>
      </c>
      <c r="BP84" s="10">
        <f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</f>
        <v>0</v>
      </c>
      <c r="BQ84" s="10">
        <f>BQ7+BQ8+BQ9+BQ10+BQ11+BQ12+BQ13+BQ14+BQ15+BQ16+BQ17+BQ18+BQ19+BQ20+BQ21+BQ22+BQ23+BQ24+BQ25+BQ26+BQ27+BQ28+BQ29+BQ30+BQ31+BQ32+BQ33+BQ34+BQ35+BQ36+BQ37+BQ38+BQ39+BQ40+BQ41+BQ42+BQ43+BQ44+BQ45+BQ46+BQ47+BQ48+BQ49+BQ50+BQ51+BQ52+BQ53+BQ54+BQ55+BQ56+BQ57+BQ58+BQ59+BQ60+BQ61+BQ62+BQ63+BQ64+BQ65+BQ66+BQ67+BQ68+BQ69+BQ70+BQ71+BQ72+BQ73+BQ74+BQ75+BQ76+BQ77+BQ78+BQ79+BQ80+BQ81+BQ82+BQ83</f>
        <v>0</v>
      </c>
      <c r="BR84" s="10">
        <f>BR7+BR8+BR9+BR10+BR11+BR12+BR13+BR14+BR15+BR16+BR17+BR18+BR19+BR20+BR21+BR22+BR23+BR24+BR25+BR26+BR27+BR28+BR29+BR30+BR31+BR32+BR33+BR34+BR35+BR36+BR37+BR38+BR39+BR40+BR41+BR42+BR43+BR44+BR45+BR46+BR47+BR48+BR49+BR50+BR51+BR52+BR53+BR54+BR55+BR56+BR57+BR58+BR59+BR60+BR61+BR62+BR63+BR64+BR65+BR66+BR67+BR68+BR69+BR70+BR71+BR72+BR73+BR74+BR75+BR76+BR77+BR78+BR79+BR80+BR81+BR82+BR83</f>
        <v>0</v>
      </c>
      <c r="BS84" s="10">
        <f t="shared" si="52"/>
        <v>0</v>
      </c>
      <c r="BT84" s="10">
        <f>BT7+BT8+BT9+BT10+BT11+BT12+BT13+BT14+BT15+BT16+BT17+BT18+BT19+BT20+BT21+BT22+BT23+BT24+BT25+BT26+BT27+BT28+BT29+BT30+BT31+BT32+BT33+BT34+BT35+BT36+BT37+BT38+BT39+BT40+BT41+BT42+BT43+BT44+BT45+BT46+BT47+BT48+BT49+BT50+BT51+BT52+BT53+BT54+BT55+BT56+BT57+BT58+BT59+BT60+BT61+BT62+BT63+BT64+BT65+BT66+BT67+BT68+BT69+BT70+BT71+BT72+BT73+BT74+BT75+BT76+BT77+BT78+BT79+BT80+BT81+BT82+BT83</f>
        <v>0</v>
      </c>
      <c r="BU84" s="10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</f>
        <v>0</v>
      </c>
      <c r="BV84" s="10">
        <f t="shared" si="53"/>
        <v>412</v>
      </c>
      <c r="BW84" s="10">
        <f>BW7+BW8+BW9+BW10+BW11+BW12+BW13+BW14+BW15+BW16+BW17+BW18+BW19+BW20+BW21+BW22+BW23+BW24+BW25+BW26+BW27+BW28+BW29+BW30+BW31+BW32+BW33+BW34+BW35+BW36+BW37+BW38+BW39+BW40+BW41+BW42+BW43+BW44+BW45+BW46+BW47+BW48+BW49+BW50+BW51+BW52+BW53+BW54+BW55+BW56+BW57+BW58+BW59+BW60+BW61+BW62+BW63+BW64+BW65+BW66+BW67+BW68+BW69+BW70+BW71+BW72+BW73+BW74+BW75+BW76+BW77+BW78+BW79+BW80+BW81+BW82+BW83</f>
        <v>346</v>
      </c>
      <c r="BX84" s="10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</f>
        <v>66</v>
      </c>
      <c r="BY84" s="10">
        <f t="shared" si="54"/>
        <v>0</v>
      </c>
      <c r="BZ84" s="10">
        <f>BZ7+BZ8+BZ9+BZ10+BZ11+BZ12+BZ13+BZ14+BZ15+BZ16+BZ17+BZ18+BZ19+BZ20+BZ21+BZ22+BZ23+BZ24+BZ25+BZ26+BZ27+BZ28+BZ29+BZ30+BZ31+BZ32+BZ33+BZ34+BZ35+BZ36+BZ37+BZ38+BZ39+BZ40+BZ41+BZ42+BZ43+BZ44+BZ45+BZ46+BZ47+BZ48+BZ49+BZ50+BZ51+BZ52+BZ53+BZ54+BZ55+BZ56+BZ57+BZ58+BZ59+BZ60+BZ61+BZ62+BZ63+BZ64+BZ65+BZ66+BZ67+BZ68+BZ69+BZ70+BZ71+BZ72+BZ73+BZ74+BZ75+BZ76+BZ77+BZ78+BZ79+BZ80+BZ81+BZ82+BZ83</f>
        <v>0</v>
      </c>
      <c r="CA84" s="10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</f>
        <v>0</v>
      </c>
      <c r="CB84" s="10">
        <f t="shared" si="55"/>
        <v>60</v>
      </c>
      <c r="CC84" s="10">
        <f>CC7+CC8+CC9+CC10+CC11+CC12+CC13+CC14+CC15+CC16+CC17+CC18+CC19+CC20+CC21+CC22+CC23+CC24+CC25+CC26+CC27+CC28+CC29+CC30+CC31+CC32+CC33+CC34+CC35+CC36+CC37+CC38+CC39+CC40+CC41+CC42+CC43+CC44+CC45+CC46+CC47+CC48+CC49+CC50+CC51+CC52+CC53+CC54+CC55+CC56+CC57+CC58+CC59+CC60+CC61+CC62+CC63+CC64+CC65+CC66+CC67+CC68+CC69+CC70+CC71+CC72+CC73+CC74+CC75+CC76+CC77+CC78+CC79+CC80+CC81+CC82+CC83</f>
        <v>60</v>
      </c>
      <c r="CD84" s="10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</f>
        <v>0</v>
      </c>
      <c r="CE84" s="10">
        <f t="shared" si="56"/>
        <v>3710</v>
      </c>
      <c r="CF84" s="10">
        <f>CF7+CF8+CF9+CF10+CF11+CF12+CF13+CF14+CF15+CF16+CF17+CF18+CF19+CF20+CF21+CF22+CF23+CF24+CF25+CF26+CF27+CF28+CF29+CF30+CF31+CF32+CF33+CF34+CF35+CF36+CF37+CF38+CF39+CF40+CF41+CF42+CF43+CF44+CF45+CF46+CF47+CF48+CF49+CF50+CF51+CF52+CF53+CF54+CF55+CF56+CF57+CF58+CF59+CF60+CF61+CF62+CF63+CF64+CF65+CF66+CF67+CF68+CF69+CF70+CF71+CF72+CF73+CF74+CF75+CF76+CF77+CF78+CF79+CF80+CF81+CF82+CF83</f>
        <v>3710</v>
      </c>
      <c r="CG84" s="10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</f>
        <v>0</v>
      </c>
      <c r="CH84" s="10">
        <f t="shared" si="57"/>
        <v>3497</v>
      </c>
      <c r="CI84" s="10">
        <f>CI7+CI8+CI9+CI10+CI11+CI12+CI13+CI14+CI15+CI16+CI17+CI18+CI19+CI20+CI21+CI22+CI23+CI24+CI25+CI26+CI27+CI28+CI29+CI30+CI31+CI32+CI33+CI34+CI35+CI36+CI37+CI38+CI39+CI40+CI41+CI42+CI43+CI44+CI45+CI46+CI47+CI48+CI49+CI50+CI51+CI52+CI53+CI54+CI55+CI56+CI57+CI58+CI59+CI60+CI61+CI62+CI63+CI64+CI65+CI66+CI67+CI68+CI69+CI70+CI71+CI72+CI73+CI74+CI75+CI76+CI77+CI78+CI79+CI80+CI81+CI82+CI83</f>
        <v>2361</v>
      </c>
      <c r="CJ84" s="10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</f>
        <v>1136</v>
      </c>
      <c r="CK84" s="10">
        <f t="shared" si="58"/>
        <v>0</v>
      </c>
      <c r="CL84" s="10">
        <f>CL7+CL8+CL9+CL10+CL11+CL12+CL13+CL14+CL15+CL16+CL17+CL18+CL19+CL20+CL21+CL22+CL23+CL24+CL25+CL26+CL27+CL28+CL29+CL30+CL31+CL32+CL33+CL34+CL35+CL36+CL37+CL38+CL39+CL40+CL41+CL42+CL43+CL44+CL45+CL46+CL47+CL48+CL49+CL50+CL51+CL52+CL53+CL54+CL55+CL56+CL57+CL58+CL59+CL60+CL61+CL62+CL63+CL64+CL65+CL66+CL67+CL68+CL69+CL70+CL71+CL72+CL73+CL74+CL75+CL76+CL77+CL78+CL79+CL80+CL81+CL82+CL83</f>
        <v>0</v>
      </c>
      <c r="CM84" s="10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</f>
        <v>0</v>
      </c>
      <c r="CN84" s="10">
        <f t="shared" si="59"/>
        <v>14288</v>
      </c>
      <c r="CO84" s="10">
        <f>CO7+CO8+CO9+CO10+CO11+CO12+CO13+CO14+CO15+CO16+CO17+CO18+CO19+CO20+CO21+CO22+CO23+CO24+CO25+CO26+CO27+CO28+CO29+CO30+CO31+CO32+CO33+CO34+CO35+CO36+CO37+CO38+CO39+CO40+CO41+CO42+CO43+CO44+CO45+CO46+CO47+CO48+CO49+CO50+CO51+CO52+CO53+CO54+CO55+CO56+CO57+CO58+CO59+CO60+CO61+CO62+CO63+CO64+CO65+CO66+CO67+CO68+CO69+CO70+CO71+CO72+CO73+CO74+CO75+CO76+CO77+CO78+CO79+CO80+CO81+CO82+CO83</f>
        <v>13321</v>
      </c>
      <c r="CP84" s="10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</f>
        <v>967</v>
      </c>
      <c r="CQ84" s="10">
        <f t="shared" si="60"/>
        <v>0</v>
      </c>
      <c r="CR84" s="10">
        <f>CR7+CR8+CR9+CR10+CR11+CR12+CR13+CR14+CR15+CR16+CR17+CR18+CR19+CR20+CR21+CR22+CR23+CR24+CR25+CR26+CR27+CR28+CR29+CR30+CR31+CR32+CR33+CR34+CR35+CR36+CR37+CR38+CR39+CR40+CR41+CR42+CR43+CR44+CR45+CR46+CR47+CR48+CR49+CR50+CR51+CR52+CR53+CR54+CR55+CR56+CR57+CR58+CR59+CR60+CR61+CR62+CR63+CR64+CR65+CR66+CR67+CR68+CR69+CR70+CR71+CR72+CR73+CR74+CR75+CR76+CR77+CR78+CR79+CR80+CR81+CR82+CR83</f>
        <v>0</v>
      </c>
      <c r="CS84" s="10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</f>
        <v>0</v>
      </c>
      <c r="CT84" s="10">
        <f t="shared" si="34"/>
        <v>5173</v>
      </c>
      <c r="CU84" s="10">
        <f t="shared" si="34"/>
        <v>5121</v>
      </c>
      <c r="CV84" s="10">
        <f t="shared" si="34"/>
        <v>52</v>
      </c>
      <c r="CW84" s="10">
        <f t="shared" si="65"/>
        <v>5</v>
      </c>
      <c r="CX84" s="10">
        <f>CX7+CX8+CX9+CX10+CX11+CX12+CX13+CX14+CX15+CX16+CX17+CX18+CX19+CX20+CX21+CX22+CX23+CX24+CX25+CX26+CX27+CX28+CX29+CX30+CX31+CX32+CX33+CX34+CX35+CX36+CX37+CX38+CX39+CX40+CX41+CX42+CX43+CX44+CX45+CX46+CX47+CX48+CX49+CX50+CX51+CX52+CX53+CX54+CX55+CX56+CX57+CX58+CX59+CX60+CX61+CX62+CX63+CX64+CX65+CX66+CX67+CX68+CX69+CX70+CX71+CX72+CX73+CX74+CX75+CX76+CX77+CX78+CX79+CX80+CX81+CX82+CX83</f>
        <v>5</v>
      </c>
      <c r="CY84" s="10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</f>
        <v>0</v>
      </c>
      <c r="CZ84" s="10">
        <f t="shared" si="61"/>
        <v>4668</v>
      </c>
      <c r="DA84" s="10">
        <f>DA7+DA8+DA9+DA10+DA11+DA12+DA13+DA14+DA15+DA16+DA17+DA18+DA19+DA20+DA21+DA22+DA23+DA24+DA25+DA26+DA27+DA28+DA29+DA30+DA31+DA32+DA33+DA34+DA35+DA36+DA37+DA38+DA39+DA40+DA41+DA42+DA43+DA44+DA45+DA46+DA47+DA48+DA49+DA50+DA51+DA52+DA53+DA54+DA55+DA56+DA57+DA58+DA59+DA60+DA61+DA62+DA63+DA64+DA65+DA66+DA67+DA68+DA69+DA70+DA71+DA72+DA73+DA74+DA75+DA76+DA77+DA78+DA79+DA80+DA81+DA82+DA83</f>
        <v>4616</v>
      </c>
      <c r="DB84" s="10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</f>
        <v>52</v>
      </c>
      <c r="DC84" s="10">
        <f t="shared" si="62"/>
        <v>500</v>
      </c>
      <c r="DD84" s="10">
        <f>DD7+DD8+DD9+DD10+DD11+DD12+DD13+DD14+DD15+DD16+DD17+DD18+DD19+DD20+DD21+DD22+DD23+DD24+DD25+DD26+DD27+DD28+DD29+DD30+DD31+DD32+DD33+DD34+DD35+DD36+DD37+DD38+DD39+DD40+DD41+DD42+DD43+DD44+DD45+DD46+DD47+DD48+DD49+DD50+DD51+DD52+DD53+DD54+DD55+DD56+DD57+DD58+DD59+DD60+DD61+DD62+DD63+DD64+DD65+DD66+DD67+DD68+DD69+DD70+DD71+DD72+DD73+DD74+DD75+DD76+DD77+DD78+DD79+DD80+DD81+DD82+DD83</f>
        <v>500</v>
      </c>
      <c r="DE84" s="10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</f>
        <v>0</v>
      </c>
      <c r="DF84" s="10">
        <f t="shared" ref="DF84:DH84" si="68"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</f>
        <v>1200905</v>
      </c>
      <c r="DG84" s="10">
        <f t="shared" si="68"/>
        <v>919651</v>
      </c>
      <c r="DH84" s="10">
        <f t="shared" si="68"/>
        <v>281254</v>
      </c>
    </row>
  </sheetData>
  <autoFilter ref="A6:DH84"/>
  <mergeCells count="93">
    <mergeCell ref="Q3:V3"/>
    <mergeCell ref="K5:K6"/>
    <mergeCell ref="L5:M5"/>
    <mergeCell ref="N5:N6"/>
    <mergeCell ref="O5:P5"/>
    <mergeCell ref="A3:A6"/>
    <mergeCell ref="B3:D4"/>
    <mergeCell ref="E3:G4"/>
    <mergeCell ref="H3:J4"/>
    <mergeCell ref="K3:P3"/>
    <mergeCell ref="I5:J5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BD4:BF4"/>
    <mergeCell ref="BG4:BI4"/>
    <mergeCell ref="BJ4:BL4"/>
    <mergeCell ref="BM4:CA4"/>
    <mergeCell ref="B5:B6"/>
    <mergeCell ref="C5:D5"/>
    <mergeCell ref="E5:E6"/>
    <mergeCell ref="F5:G5"/>
    <mergeCell ref="H5:H6"/>
    <mergeCell ref="X5:AI5"/>
    <mergeCell ref="Q5:Q6"/>
    <mergeCell ref="R5:S5"/>
    <mergeCell ref="T5:T6"/>
    <mergeCell ref="U5:V5"/>
    <mergeCell ref="W5:W6"/>
    <mergeCell ref="BG5:BG6"/>
    <mergeCell ref="CH4:CM4"/>
    <mergeCell ref="CN4:CP4"/>
    <mergeCell ref="CQ4:CS4"/>
    <mergeCell ref="CT4:DE4"/>
    <mergeCell ref="CB4:CD4"/>
    <mergeCell ref="CE4:CG4"/>
    <mergeCell ref="AJ5:AJ6"/>
    <mergeCell ref="AK5:AR5"/>
    <mergeCell ref="AS5:AS6"/>
    <mergeCell ref="AT5:AT6"/>
    <mergeCell ref="AU5:AV5"/>
    <mergeCell ref="AW5:AW6"/>
    <mergeCell ref="AX5:AY5"/>
    <mergeCell ref="AZ5:AZ6"/>
    <mergeCell ref="BA5:BC5"/>
    <mergeCell ref="BD5:BD6"/>
    <mergeCell ref="BE5:BF5"/>
    <mergeCell ref="CB5:CB6"/>
    <mergeCell ref="BH5:BI5"/>
    <mergeCell ref="BJ5:BJ6"/>
    <mergeCell ref="BK5:BL5"/>
    <mergeCell ref="BM5:BM6"/>
    <mergeCell ref="BN5:BR5"/>
    <mergeCell ref="BS5:BS6"/>
    <mergeCell ref="BT5:BU5"/>
    <mergeCell ref="BV5:BV6"/>
    <mergeCell ref="BW5:BX5"/>
    <mergeCell ref="BY5:BY6"/>
    <mergeCell ref="BZ5:CA5"/>
    <mergeCell ref="CT5:CT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Q5:CQ6"/>
    <mergeCell ref="CR5:CS5"/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5"/>
  <sheetViews>
    <sheetView showZeros="0" zoomScale="82" zoomScaleNormal="82" workbookViewId="0">
      <pane xSplit="1" ySplit="6" topLeftCell="CH67" activePane="bottomRight" state="frozen"/>
      <selection pane="topRight" activeCell="C1" sqref="C1"/>
      <selection pane="bottomLeft" activeCell="A7" sqref="A7"/>
      <selection pane="bottomRight" activeCell="A86" sqref="A86:XFD101"/>
    </sheetView>
  </sheetViews>
  <sheetFormatPr defaultRowHeight="12.75" x14ac:dyDescent="0.2"/>
  <cols>
    <col min="1" max="1" width="65.5703125" style="19" customWidth="1"/>
    <col min="2" max="2" width="10.5703125" style="21" customWidth="1"/>
    <col min="3" max="10" width="9.140625" style="21" customWidth="1"/>
    <col min="11" max="11" width="11.42578125" style="21" customWidth="1"/>
    <col min="12" max="16" width="9.140625" style="21" customWidth="1"/>
    <col min="17" max="17" width="10.85546875" style="21" customWidth="1"/>
    <col min="18" max="24" width="9.140625" style="21" customWidth="1"/>
    <col min="25" max="25" width="12.7109375" style="21" customWidth="1"/>
    <col min="26" max="37" width="9.140625" style="21" customWidth="1"/>
    <col min="38" max="38" width="15.42578125" style="21" customWidth="1"/>
    <col min="39" max="109" width="9.140625" style="21" customWidth="1"/>
    <col min="110" max="110" width="14.42578125" style="21" customWidth="1"/>
    <col min="111" max="111" width="10.140625" style="21" customWidth="1"/>
    <col min="112" max="112" width="12" style="21" customWidth="1"/>
    <col min="113" max="16384" width="9.140625" style="19"/>
  </cols>
  <sheetData>
    <row r="1" spans="1:112" ht="15.75" x14ac:dyDescent="0.2">
      <c r="B1" s="20" t="s">
        <v>0</v>
      </c>
    </row>
    <row r="2" spans="1:112" s="6" customFormat="1" ht="24" customHeight="1" x14ac:dyDescent="0.2">
      <c r="A2" s="3"/>
      <c r="B2" s="2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9"/>
      <c r="B3" s="47" t="s">
        <v>152</v>
      </c>
      <c r="C3" s="47"/>
      <c r="D3" s="47"/>
      <c r="E3" s="47" t="s">
        <v>1</v>
      </c>
      <c r="F3" s="47"/>
      <c r="G3" s="47"/>
      <c r="H3" s="47" t="s">
        <v>2</v>
      </c>
      <c r="I3" s="47"/>
      <c r="J3" s="47"/>
      <c r="K3" s="47" t="s">
        <v>3</v>
      </c>
      <c r="L3" s="47"/>
      <c r="M3" s="47"/>
      <c r="N3" s="47"/>
      <c r="O3" s="47"/>
      <c r="P3" s="47"/>
      <c r="Q3" s="47" t="s">
        <v>4</v>
      </c>
      <c r="R3" s="47"/>
      <c r="S3" s="47"/>
      <c r="T3" s="47"/>
      <c r="U3" s="47"/>
      <c r="V3" s="47"/>
      <c r="W3" s="47" t="s">
        <v>4</v>
      </c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 t="s">
        <v>4</v>
      </c>
      <c r="AK3" s="47"/>
      <c r="AL3" s="47"/>
      <c r="AM3" s="47"/>
      <c r="AN3" s="47"/>
      <c r="AO3" s="47"/>
      <c r="AP3" s="47"/>
      <c r="AQ3" s="47"/>
      <c r="AR3" s="47"/>
      <c r="AS3" s="47" t="s">
        <v>4</v>
      </c>
      <c r="AT3" s="47"/>
      <c r="AU3" s="47"/>
      <c r="AV3" s="47"/>
      <c r="AW3" s="47"/>
      <c r="AX3" s="47"/>
      <c r="AY3" s="47"/>
      <c r="AZ3" s="47" t="s">
        <v>4</v>
      </c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 t="s">
        <v>4</v>
      </c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 t="s">
        <v>4</v>
      </c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 t="s">
        <v>4</v>
      </c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50" t="s">
        <v>5</v>
      </c>
      <c r="DG3" s="50"/>
      <c r="DH3" s="50"/>
    </row>
    <row r="4" spans="1:112" s="7" customFormat="1" ht="44.25" customHeight="1" x14ac:dyDescent="0.2">
      <c r="A4" s="49"/>
      <c r="B4" s="47"/>
      <c r="C4" s="47"/>
      <c r="D4" s="47"/>
      <c r="E4" s="47"/>
      <c r="F4" s="47"/>
      <c r="G4" s="47"/>
      <c r="H4" s="47"/>
      <c r="I4" s="47"/>
      <c r="J4" s="47"/>
      <c r="K4" s="51" t="s">
        <v>6</v>
      </c>
      <c r="L4" s="51"/>
      <c r="M4" s="51"/>
      <c r="N4" s="47" t="s">
        <v>7</v>
      </c>
      <c r="O4" s="47"/>
      <c r="P4" s="47"/>
      <c r="Q4" s="51" t="s">
        <v>6</v>
      </c>
      <c r="R4" s="51"/>
      <c r="S4" s="51"/>
      <c r="T4" s="50" t="s">
        <v>8</v>
      </c>
      <c r="U4" s="50"/>
      <c r="V4" s="50"/>
      <c r="W4" s="47" t="s">
        <v>9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 t="s">
        <v>10</v>
      </c>
      <c r="AK4" s="47"/>
      <c r="AL4" s="47"/>
      <c r="AM4" s="47"/>
      <c r="AN4" s="47"/>
      <c r="AO4" s="47"/>
      <c r="AP4" s="47"/>
      <c r="AQ4" s="47"/>
      <c r="AR4" s="47"/>
      <c r="AS4" s="47" t="s">
        <v>11</v>
      </c>
      <c r="AT4" s="47"/>
      <c r="AU4" s="47"/>
      <c r="AV4" s="47"/>
      <c r="AW4" s="47"/>
      <c r="AX4" s="47"/>
      <c r="AY4" s="47"/>
      <c r="AZ4" s="47" t="s">
        <v>12</v>
      </c>
      <c r="BA4" s="47"/>
      <c r="BB4" s="47"/>
      <c r="BC4" s="47"/>
      <c r="BD4" s="47" t="s">
        <v>13</v>
      </c>
      <c r="BE4" s="47"/>
      <c r="BF4" s="47"/>
      <c r="BG4" s="47" t="s">
        <v>14</v>
      </c>
      <c r="BH4" s="47"/>
      <c r="BI4" s="47"/>
      <c r="BJ4" s="47" t="s">
        <v>15</v>
      </c>
      <c r="BK4" s="47"/>
      <c r="BL4" s="47"/>
      <c r="BM4" s="47" t="s">
        <v>16</v>
      </c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 t="s">
        <v>17</v>
      </c>
      <c r="CC4" s="47"/>
      <c r="CD4" s="47"/>
      <c r="CE4" s="47" t="s">
        <v>18</v>
      </c>
      <c r="CF4" s="47"/>
      <c r="CG4" s="47"/>
      <c r="CH4" s="47" t="s">
        <v>19</v>
      </c>
      <c r="CI4" s="47"/>
      <c r="CJ4" s="47"/>
      <c r="CK4" s="47"/>
      <c r="CL4" s="47"/>
      <c r="CM4" s="47"/>
      <c r="CN4" s="47" t="s">
        <v>20</v>
      </c>
      <c r="CO4" s="47"/>
      <c r="CP4" s="47"/>
      <c r="CQ4" s="47" t="s">
        <v>21</v>
      </c>
      <c r="CR4" s="47"/>
      <c r="CS4" s="47"/>
      <c r="CT4" s="47" t="s">
        <v>22</v>
      </c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50"/>
      <c r="DG4" s="50"/>
      <c r="DH4" s="50"/>
    </row>
    <row r="5" spans="1:112" s="7" customFormat="1" ht="15.75" customHeight="1" x14ac:dyDescent="0.2">
      <c r="A5" s="49"/>
      <c r="B5" s="47" t="s">
        <v>23</v>
      </c>
      <c r="C5" s="47" t="s">
        <v>24</v>
      </c>
      <c r="D5" s="47"/>
      <c r="E5" s="47" t="s">
        <v>23</v>
      </c>
      <c r="F5" s="47" t="s">
        <v>24</v>
      </c>
      <c r="G5" s="47"/>
      <c r="H5" s="47" t="s">
        <v>23</v>
      </c>
      <c r="I5" s="47" t="s">
        <v>24</v>
      </c>
      <c r="J5" s="47"/>
      <c r="K5" s="47" t="s">
        <v>23</v>
      </c>
      <c r="L5" s="47" t="s">
        <v>24</v>
      </c>
      <c r="M5" s="47"/>
      <c r="N5" s="47" t="s">
        <v>23</v>
      </c>
      <c r="O5" s="47" t="s">
        <v>24</v>
      </c>
      <c r="P5" s="47"/>
      <c r="Q5" s="47" t="s">
        <v>23</v>
      </c>
      <c r="R5" s="47" t="s">
        <v>24</v>
      </c>
      <c r="S5" s="47"/>
      <c r="T5" s="50" t="s">
        <v>23</v>
      </c>
      <c r="U5" s="50" t="s">
        <v>24</v>
      </c>
      <c r="V5" s="50"/>
      <c r="W5" s="47" t="s">
        <v>25</v>
      </c>
      <c r="X5" s="47" t="s">
        <v>24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 t="s">
        <v>25</v>
      </c>
      <c r="AK5" s="47" t="s">
        <v>24</v>
      </c>
      <c r="AL5" s="47"/>
      <c r="AM5" s="47"/>
      <c r="AN5" s="47"/>
      <c r="AO5" s="47"/>
      <c r="AP5" s="47"/>
      <c r="AQ5" s="47"/>
      <c r="AR5" s="47"/>
      <c r="AS5" s="47" t="s">
        <v>23</v>
      </c>
      <c r="AT5" s="47" t="s">
        <v>26</v>
      </c>
      <c r="AU5" s="47" t="s">
        <v>27</v>
      </c>
      <c r="AV5" s="47"/>
      <c r="AW5" s="47" t="s">
        <v>28</v>
      </c>
      <c r="AX5" s="47" t="s">
        <v>27</v>
      </c>
      <c r="AY5" s="47"/>
      <c r="AZ5" s="47" t="s">
        <v>25</v>
      </c>
      <c r="BA5" s="47" t="s">
        <v>24</v>
      </c>
      <c r="BB5" s="47"/>
      <c r="BC5" s="47"/>
      <c r="BD5" s="47" t="s">
        <v>29</v>
      </c>
      <c r="BE5" s="47" t="s">
        <v>27</v>
      </c>
      <c r="BF5" s="47"/>
      <c r="BG5" s="47" t="s">
        <v>30</v>
      </c>
      <c r="BH5" s="47" t="s">
        <v>27</v>
      </c>
      <c r="BI5" s="47"/>
      <c r="BJ5" s="47" t="s">
        <v>31</v>
      </c>
      <c r="BK5" s="47" t="s">
        <v>27</v>
      </c>
      <c r="BL5" s="47"/>
      <c r="BM5" s="47" t="s">
        <v>32</v>
      </c>
      <c r="BN5" s="47" t="s">
        <v>24</v>
      </c>
      <c r="BO5" s="47"/>
      <c r="BP5" s="47"/>
      <c r="BQ5" s="47"/>
      <c r="BR5" s="47"/>
      <c r="BS5" s="47" t="s">
        <v>33</v>
      </c>
      <c r="BT5" s="47" t="s">
        <v>27</v>
      </c>
      <c r="BU5" s="47"/>
      <c r="BV5" s="47" t="s">
        <v>34</v>
      </c>
      <c r="BW5" s="47" t="s">
        <v>27</v>
      </c>
      <c r="BX5" s="47"/>
      <c r="BY5" s="47" t="s">
        <v>35</v>
      </c>
      <c r="BZ5" s="47" t="s">
        <v>27</v>
      </c>
      <c r="CA5" s="47"/>
      <c r="CB5" s="47" t="s">
        <v>25</v>
      </c>
      <c r="CC5" s="47" t="s">
        <v>24</v>
      </c>
      <c r="CD5" s="47"/>
      <c r="CE5" s="47" t="s">
        <v>36</v>
      </c>
      <c r="CF5" s="47" t="s">
        <v>24</v>
      </c>
      <c r="CG5" s="47"/>
      <c r="CH5" s="47" t="s">
        <v>37</v>
      </c>
      <c r="CI5" s="47" t="s">
        <v>24</v>
      </c>
      <c r="CJ5" s="47"/>
      <c r="CK5" s="47" t="s">
        <v>38</v>
      </c>
      <c r="CL5" s="47" t="s">
        <v>24</v>
      </c>
      <c r="CM5" s="47"/>
      <c r="CN5" s="47" t="s">
        <v>39</v>
      </c>
      <c r="CO5" s="47" t="s">
        <v>24</v>
      </c>
      <c r="CP5" s="47"/>
      <c r="CQ5" s="47" t="s">
        <v>40</v>
      </c>
      <c r="CR5" s="47" t="s">
        <v>24</v>
      </c>
      <c r="CS5" s="47"/>
      <c r="CT5" s="47" t="s">
        <v>25</v>
      </c>
      <c r="CU5" s="47" t="s">
        <v>27</v>
      </c>
      <c r="CV5" s="47"/>
      <c r="CW5" s="47" t="s">
        <v>41</v>
      </c>
      <c r="CX5" s="47" t="s">
        <v>27</v>
      </c>
      <c r="CY5" s="47"/>
      <c r="CZ5" s="47" t="s">
        <v>42</v>
      </c>
      <c r="DA5" s="47" t="s">
        <v>27</v>
      </c>
      <c r="DB5" s="47"/>
      <c r="DC5" s="47" t="s">
        <v>43</v>
      </c>
      <c r="DD5" s="47" t="s">
        <v>27</v>
      </c>
      <c r="DE5" s="47"/>
      <c r="DF5" s="50" t="s">
        <v>23</v>
      </c>
      <c r="DG5" s="50" t="s">
        <v>24</v>
      </c>
      <c r="DH5" s="50"/>
    </row>
    <row r="6" spans="1:112" s="7" customFormat="1" ht="94.5" x14ac:dyDescent="0.2">
      <c r="A6" s="49"/>
      <c r="B6" s="48"/>
      <c r="C6" s="23" t="s">
        <v>44</v>
      </c>
      <c r="D6" s="23" t="s">
        <v>45</v>
      </c>
      <c r="E6" s="48"/>
      <c r="F6" s="23" t="s">
        <v>44</v>
      </c>
      <c r="G6" s="23" t="s">
        <v>45</v>
      </c>
      <c r="H6" s="48"/>
      <c r="I6" s="23" t="s">
        <v>44</v>
      </c>
      <c r="J6" s="23" t="s">
        <v>45</v>
      </c>
      <c r="K6" s="48"/>
      <c r="L6" s="23" t="s">
        <v>44</v>
      </c>
      <c r="M6" s="23" t="s">
        <v>45</v>
      </c>
      <c r="N6" s="48"/>
      <c r="O6" s="23" t="s">
        <v>44</v>
      </c>
      <c r="P6" s="23" t="s">
        <v>45</v>
      </c>
      <c r="Q6" s="48"/>
      <c r="R6" s="23" t="s">
        <v>44</v>
      </c>
      <c r="S6" s="23" t="s">
        <v>45</v>
      </c>
      <c r="T6" s="52"/>
      <c r="U6" s="24" t="s">
        <v>44</v>
      </c>
      <c r="V6" s="24" t="s">
        <v>45</v>
      </c>
      <c r="W6" s="48"/>
      <c r="X6" s="23" t="s">
        <v>46</v>
      </c>
      <c r="Y6" s="23" t="s">
        <v>47</v>
      </c>
      <c r="Z6" s="23" t="s">
        <v>48</v>
      </c>
      <c r="AA6" s="23" t="s">
        <v>49</v>
      </c>
      <c r="AB6" s="23" t="s">
        <v>50</v>
      </c>
      <c r="AC6" s="23" t="s">
        <v>51</v>
      </c>
      <c r="AD6" s="23" t="s">
        <v>52</v>
      </c>
      <c r="AE6" s="23" t="s">
        <v>53</v>
      </c>
      <c r="AF6" s="23" t="s">
        <v>54</v>
      </c>
      <c r="AG6" s="23" t="s">
        <v>55</v>
      </c>
      <c r="AH6" s="23" t="s">
        <v>56</v>
      </c>
      <c r="AI6" s="23" t="s">
        <v>57</v>
      </c>
      <c r="AJ6" s="48"/>
      <c r="AK6" s="23" t="s">
        <v>58</v>
      </c>
      <c r="AL6" s="23" t="s">
        <v>59</v>
      </c>
      <c r="AM6" s="23" t="s">
        <v>51</v>
      </c>
      <c r="AN6" s="23" t="s">
        <v>52</v>
      </c>
      <c r="AO6" s="23" t="s">
        <v>53</v>
      </c>
      <c r="AP6" s="23" t="s">
        <v>57</v>
      </c>
      <c r="AQ6" s="23" t="s">
        <v>54</v>
      </c>
      <c r="AR6" s="23" t="s">
        <v>55</v>
      </c>
      <c r="AS6" s="48"/>
      <c r="AT6" s="48"/>
      <c r="AU6" s="23" t="s">
        <v>60</v>
      </c>
      <c r="AV6" s="23" t="s">
        <v>61</v>
      </c>
      <c r="AW6" s="48"/>
      <c r="AX6" s="23" t="s">
        <v>44</v>
      </c>
      <c r="AY6" s="23" t="s">
        <v>45</v>
      </c>
      <c r="AZ6" s="48"/>
      <c r="BA6" s="23" t="s">
        <v>62</v>
      </c>
      <c r="BB6" s="23" t="s">
        <v>63</v>
      </c>
      <c r="BC6" s="23" t="s">
        <v>64</v>
      </c>
      <c r="BD6" s="48"/>
      <c r="BE6" s="23" t="s">
        <v>44</v>
      </c>
      <c r="BF6" s="23" t="s">
        <v>45</v>
      </c>
      <c r="BG6" s="48"/>
      <c r="BH6" s="23" t="s">
        <v>44</v>
      </c>
      <c r="BI6" s="23" t="s">
        <v>45</v>
      </c>
      <c r="BJ6" s="48"/>
      <c r="BK6" s="23" t="s">
        <v>44</v>
      </c>
      <c r="BL6" s="23" t="s">
        <v>45</v>
      </c>
      <c r="BM6" s="48"/>
      <c r="BN6" s="23" t="s">
        <v>65</v>
      </c>
      <c r="BO6" s="23" t="s">
        <v>66</v>
      </c>
      <c r="BP6" s="23" t="s">
        <v>67</v>
      </c>
      <c r="BQ6" s="23" t="s">
        <v>68</v>
      </c>
      <c r="BR6" s="23" t="s">
        <v>69</v>
      </c>
      <c r="BS6" s="48"/>
      <c r="BT6" s="23" t="s">
        <v>44</v>
      </c>
      <c r="BU6" s="23" t="s">
        <v>45</v>
      </c>
      <c r="BV6" s="48"/>
      <c r="BW6" s="23" t="s">
        <v>44</v>
      </c>
      <c r="BX6" s="23" t="s">
        <v>45</v>
      </c>
      <c r="BY6" s="48"/>
      <c r="BZ6" s="23" t="s">
        <v>70</v>
      </c>
      <c r="CA6" s="23" t="s">
        <v>71</v>
      </c>
      <c r="CB6" s="48"/>
      <c r="CC6" s="23" t="s">
        <v>72</v>
      </c>
      <c r="CD6" s="23" t="s">
        <v>73</v>
      </c>
      <c r="CE6" s="48"/>
      <c r="CF6" s="23" t="s">
        <v>44</v>
      </c>
      <c r="CG6" s="23" t="s">
        <v>45</v>
      </c>
      <c r="CH6" s="48"/>
      <c r="CI6" s="23" t="s">
        <v>44</v>
      </c>
      <c r="CJ6" s="23" t="s">
        <v>45</v>
      </c>
      <c r="CK6" s="48"/>
      <c r="CL6" s="23" t="s">
        <v>44</v>
      </c>
      <c r="CM6" s="23" t="s">
        <v>45</v>
      </c>
      <c r="CN6" s="48"/>
      <c r="CO6" s="23" t="s">
        <v>44</v>
      </c>
      <c r="CP6" s="23" t="s">
        <v>45</v>
      </c>
      <c r="CQ6" s="48"/>
      <c r="CR6" s="23" t="s">
        <v>44</v>
      </c>
      <c r="CS6" s="23" t="s">
        <v>45</v>
      </c>
      <c r="CT6" s="48"/>
      <c r="CU6" s="23" t="s">
        <v>44</v>
      </c>
      <c r="CV6" s="23" t="s">
        <v>45</v>
      </c>
      <c r="CW6" s="48"/>
      <c r="CX6" s="23" t="s">
        <v>44</v>
      </c>
      <c r="CY6" s="23" t="s">
        <v>45</v>
      </c>
      <c r="CZ6" s="48"/>
      <c r="DA6" s="23" t="s">
        <v>44</v>
      </c>
      <c r="DB6" s="23" t="s">
        <v>45</v>
      </c>
      <c r="DC6" s="48"/>
      <c r="DD6" s="23" t="s">
        <v>44</v>
      </c>
      <c r="DE6" s="23" t="s">
        <v>45</v>
      </c>
      <c r="DF6" s="52"/>
      <c r="DG6" s="24" t="s">
        <v>44</v>
      </c>
      <c r="DH6" s="24" t="s">
        <v>45</v>
      </c>
    </row>
    <row r="7" spans="1:112" s="3" customFormat="1" ht="15.75" x14ac:dyDescent="0.2">
      <c r="A7" s="25" t="s">
        <v>74</v>
      </c>
      <c r="B7" s="26">
        <v>0</v>
      </c>
      <c r="C7" s="26"/>
      <c r="D7" s="26"/>
      <c r="E7" s="26">
        <v>0</v>
      </c>
      <c r="F7" s="26"/>
      <c r="G7" s="26"/>
      <c r="H7" s="26">
        <v>0</v>
      </c>
      <c r="I7" s="26"/>
      <c r="J7" s="26"/>
      <c r="K7" s="26">
        <v>0</v>
      </c>
      <c r="L7" s="26"/>
      <c r="M7" s="26"/>
      <c r="N7" s="26">
        <v>0</v>
      </c>
      <c r="O7" s="26"/>
      <c r="P7" s="26"/>
      <c r="Q7" s="26">
        <v>2300</v>
      </c>
      <c r="R7" s="26">
        <v>1538</v>
      </c>
      <c r="S7" s="26">
        <v>762</v>
      </c>
      <c r="T7" s="26">
        <v>374</v>
      </c>
      <c r="U7" s="26">
        <v>228</v>
      </c>
      <c r="V7" s="26">
        <v>146</v>
      </c>
      <c r="W7" s="26">
        <v>228</v>
      </c>
      <c r="X7" s="26">
        <v>228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v>146</v>
      </c>
      <c r="AK7" s="26">
        <v>146</v>
      </c>
      <c r="AL7" s="26"/>
      <c r="AM7" s="26"/>
      <c r="AN7" s="26"/>
      <c r="AO7" s="26"/>
      <c r="AP7" s="26"/>
      <c r="AQ7" s="26"/>
      <c r="AR7" s="26"/>
      <c r="AS7" s="26">
        <v>0</v>
      </c>
      <c r="AT7" s="26">
        <v>0</v>
      </c>
      <c r="AU7" s="26"/>
      <c r="AV7" s="26"/>
      <c r="AW7" s="26">
        <v>0</v>
      </c>
      <c r="AX7" s="26"/>
      <c r="AY7" s="26"/>
      <c r="AZ7" s="26">
        <v>0</v>
      </c>
      <c r="BA7" s="26"/>
      <c r="BB7" s="26"/>
      <c r="BC7" s="26"/>
      <c r="BD7" s="26">
        <v>0</v>
      </c>
      <c r="BE7" s="26"/>
      <c r="BF7" s="26"/>
      <c r="BG7" s="26">
        <v>0</v>
      </c>
      <c r="BH7" s="26"/>
      <c r="BI7" s="26"/>
      <c r="BJ7" s="26">
        <v>0</v>
      </c>
      <c r="BK7" s="26"/>
      <c r="BL7" s="26"/>
      <c r="BM7" s="26">
        <v>0</v>
      </c>
      <c r="BN7" s="26"/>
      <c r="BO7" s="26"/>
      <c r="BP7" s="26"/>
      <c r="BQ7" s="26"/>
      <c r="BR7" s="26"/>
      <c r="BS7" s="26">
        <v>0</v>
      </c>
      <c r="BT7" s="26"/>
      <c r="BU7" s="26"/>
      <c r="BV7" s="26">
        <v>0</v>
      </c>
      <c r="BW7" s="26"/>
      <c r="BX7" s="26"/>
      <c r="BY7" s="26">
        <v>0</v>
      </c>
      <c r="BZ7" s="26"/>
      <c r="CA7" s="26"/>
      <c r="CB7" s="26">
        <v>0</v>
      </c>
      <c r="CC7" s="26"/>
      <c r="CD7" s="26"/>
      <c r="CE7" s="26">
        <v>0</v>
      </c>
      <c r="CF7" s="26"/>
      <c r="CG7" s="26"/>
      <c r="CH7" s="26">
        <v>0</v>
      </c>
      <c r="CI7" s="26"/>
      <c r="CJ7" s="26"/>
      <c r="CK7" s="26">
        <v>0</v>
      </c>
      <c r="CL7" s="26"/>
      <c r="CM7" s="26"/>
      <c r="CN7" s="26">
        <v>0</v>
      </c>
      <c r="CO7" s="26"/>
      <c r="CP7" s="26"/>
      <c r="CQ7" s="26">
        <v>0</v>
      </c>
      <c r="CR7" s="26"/>
      <c r="CS7" s="26"/>
      <c r="CT7" s="26">
        <v>0</v>
      </c>
      <c r="CU7" s="26">
        <v>0</v>
      </c>
      <c r="CV7" s="26">
        <v>0</v>
      </c>
      <c r="CW7" s="26">
        <v>0</v>
      </c>
      <c r="CX7" s="26"/>
      <c r="CY7" s="26"/>
      <c r="CZ7" s="26">
        <v>0</v>
      </c>
      <c r="DA7" s="26"/>
      <c r="DB7" s="26"/>
      <c r="DC7" s="26">
        <v>0</v>
      </c>
      <c r="DD7" s="26"/>
      <c r="DE7" s="26"/>
      <c r="DF7" s="27">
        <v>2674</v>
      </c>
      <c r="DG7" s="27">
        <v>1766</v>
      </c>
      <c r="DH7" s="27">
        <v>908</v>
      </c>
    </row>
    <row r="8" spans="1:112" s="3" customFormat="1" ht="15.75" x14ac:dyDescent="0.2">
      <c r="A8" s="25" t="s">
        <v>75</v>
      </c>
      <c r="B8" s="26">
        <v>0</v>
      </c>
      <c r="C8" s="26"/>
      <c r="D8" s="26"/>
      <c r="E8" s="26">
        <v>0</v>
      </c>
      <c r="F8" s="26"/>
      <c r="G8" s="26"/>
      <c r="H8" s="26">
        <v>0</v>
      </c>
      <c r="I8" s="26"/>
      <c r="J8" s="26"/>
      <c r="K8" s="26">
        <v>0</v>
      </c>
      <c r="L8" s="26"/>
      <c r="M8" s="26"/>
      <c r="N8" s="26">
        <v>0</v>
      </c>
      <c r="O8" s="26"/>
      <c r="P8" s="26"/>
      <c r="Q8" s="26">
        <v>13165</v>
      </c>
      <c r="R8" s="26">
        <v>9874</v>
      </c>
      <c r="S8" s="26">
        <v>3291</v>
      </c>
      <c r="T8" s="26">
        <v>1375</v>
      </c>
      <c r="U8" s="26">
        <v>830</v>
      </c>
      <c r="V8" s="26">
        <v>545</v>
      </c>
      <c r="W8" s="26">
        <v>830</v>
      </c>
      <c r="X8" s="26">
        <v>0</v>
      </c>
      <c r="Y8" s="26">
        <v>830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/>
      <c r="AH8" s="26"/>
      <c r="AI8" s="26"/>
      <c r="AJ8" s="26">
        <v>545</v>
      </c>
      <c r="AK8" s="26">
        <v>0</v>
      </c>
      <c r="AL8" s="26">
        <v>545</v>
      </c>
      <c r="AM8" s="26"/>
      <c r="AN8" s="26"/>
      <c r="AO8" s="26"/>
      <c r="AP8" s="26"/>
      <c r="AQ8" s="26"/>
      <c r="AR8" s="26"/>
      <c r="AS8" s="26">
        <v>0</v>
      </c>
      <c r="AT8" s="26">
        <v>0</v>
      </c>
      <c r="AU8" s="26"/>
      <c r="AV8" s="26"/>
      <c r="AW8" s="26">
        <v>0</v>
      </c>
      <c r="AX8" s="26"/>
      <c r="AY8" s="26"/>
      <c r="AZ8" s="26">
        <v>0</v>
      </c>
      <c r="BA8" s="26"/>
      <c r="BB8" s="26"/>
      <c r="BC8" s="26"/>
      <c r="BD8" s="26">
        <v>0</v>
      </c>
      <c r="BE8" s="26"/>
      <c r="BF8" s="26"/>
      <c r="BG8" s="26">
        <v>0</v>
      </c>
      <c r="BH8" s="26"/>
      <c r="BI8" s="26"/>
      <c r="BJ8" s="26">
        <v>0</v>
      </c>
      <c r="BK8" s="26"/>
      <c r="BL8" s="26"/>
      <c r="BM8" s="26">
        <v>0</v>
      </c>
      <c r="BN8" s="26"/>
      <c r="BO8" s="26"/>
      <c r="BP8" s="26"/>
      <c r="BQ8" s="26"/>
      <c r="BR8" s="26"/>
      <c r="BS8" s="26">
        <v>0</v>
      </c>
      <c r="BT8" s="26"/>
      <c r="BU8" s="26"/>
      <c r="BV8" s="26">
        <v>0</v>
      </c>
      <c r="BW8" s="26"/>
      <c r="BX8" s="26"/>
      <c r="BY8" s="26">
        <v>0</v>
      </c>
      <c r="BZ8" s="26"/>
      <c r="CA8" s="26"/>
      <c r="CB8" s="26">
        <v>0</v>
      </c>
      <c r="CC8" s="26"/>
      <c r="CD8" s="26"/>
      <c r="CE8" s="26">
        <v>0</v>
      </c>
      <c r="CF8" s="26"/>
      <c r="CG8" s="26"/>
      <c r="CH8" s="26">
        <v>0</v>
      </c>
      <c r="CI8" s="26"/>
      <c r="CJ8" s="26"/>
      <c r="CK8" s="26">
        <v>0</v>
      </c>
      <c r="CL8" s="26"/>
      <c r="CM8" s="26"/>
      <c r="CN8" s="26">
        <v>0</v>
      </c>
      <c r="CO8" s="26"/>
      <c r="CP8" s="26"/>
      <c r="CQ8" s="26">
        <v>0</v>
      </c>
      <c r="CR8" s="26"/>
      <c r="CS8" s="26"/>
      <c r="CT8" s="26">
        <v>0</v>
      </c>
      <c r="CU8" s="26">
        <v>0</v>
      </c>
      <c r="CV8" s="26">
        <v>0</v>
      </c>
      <c r="CW8" s="26">
        <v>0</v>
      </c>
      <c r="CX8" s="26"/>
      <c r="CY8" s="26"/>
      <c r="CZ8" s="26">
        <v>0</v>
      </c>
      <c r="DA8" s="26"/>
      <c r="DB8" s="26"/>
      <c r="DC8" s="26">
        <v>0</v>
      </c>
      <c r="DD8" s="26"/>
      <c r="DE8" s="26"/>
      <c r="DF8" s="27">
        <v>14540</v>
      </c>
      <c r="DG8" s="27">
        <v>10704</v>
      </c>
      <c r="DH8" s="27">
        <v>3836</v>
      </c>
    </row>
    <row r="9" spans="1:112" ht="15.75" x14ac:dyDescent="0.2">
      <c r="A9" s="25" t="s">
        <v>76</v>
      </c>
      <c r="B9" s="26">
        <v>2040</v>
      </c>
      <c r="C9" s="26">
        <v>1645</v>
      </c>
      <c r="D9" s="26">
        <v>395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13099</v>
      </c>
      <c r="R9" s="26">
        <v>8228</v>
      </c>
      <c r="S9" s="26">
        <v>4871</v>
      </c>
      <c r="T9" s="26">
        <v>1849</v>
      </c>
      <c r="U9" s="26">
        <v>1155</v>
      </c>
      <c r="V9" s="26">
        <v>694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6">
        <v>303</v>
      </c>
      <c r="BH9" s="26">
        <v>303</v>
      </c>
      <c r="BI9" s="26">
        <v>0</v>
      </c>
      <c r="BJ9" s="26">
        <v>0</v>
      </c>
      <c r="BK9" s="26">
        <v>0</v>
      </c>
      <c r="BL9" s="26">
        <v>0</v>
      </c>
      <c r="BM9" s="26">
        <v>590</v>
      </c>
      <c r="BN9" s="26">
        <v>358</v>
      </c>
      <c r="BO9" s="26">
        <v>232</v>
      </c>
      <c r="BP9" s="26">
        <v>0</v>
      </c>
      <c r="BQ9" s="26">
        <v>0</v>
      </c>
      <c r="BR9" s="26">
        <v>0</v>
      </c>
      <c r="BS9" s="26">
        <v>0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0</v>
      </c>
      <c r="CB9" s="26">
        <v>0</v>
      </c>
      <c r="CC9" s="26">
        <v>0</v>
      </c>
      <c r="CD9" s="26">
        <v>0</v>
      </c>
      <c r="CE9" s="26">
        <v>230</v>
      </c>
      <c r="CF9" s="26">
        <v>230</v>
      </c>
      <c r="CG9" s="26">
        <v>0</v>
      </c>
      <c r="CH9" s="26">
        <v>362</v>
      </c>
      <c r="CI9" s="26">
        <v>132</v>
      </c>
      <c r="CJ9" s="26">
        <v>230</v>
      </c>
      <c r="CK9" s="26">
        <v>0</v>
      </c>
      <c r="CL9" s="26">
        <v>0</v>
      </c>
      <c r="CM9" s="26">
        <v>0</v>
      </c>
      <c r="CN9" s="26">
        <v>364</v>
      </c>
      <c r="CO9" s="26">
        <v>132</v>
      </c>
      <c r="CP9" s="26">
        <v>232</v>
      </c>
      <c r="CQ9" s="26">
        <v>0</v>
      </c>
      <c r="CR9" s="26">
        <v>0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0</v>
      </c>
      <c r="DD9" s="26">
        <v>0</v>
      </c>
      <c r="DE9" s="26">
        <v>0</v>
      </c>
      <c r="DF9" s="27">
        <v>16988</v>
      </c>
      <c r="DG9" s="27">
        <v>11028</v>
      </c>
      <c r="DH9" s="27">
        <v>5960</v>
      </c>
    </row>
    <row r="10" spans="1:112" ht="15.75" x14ac:dyDescent="0.2">
      <c r="A10" s="25" t="s">
        <v>77</v>
      </c>
      <c r="B10" s="26">
        <v>395</v>
      </c>
      <c r="C10" s="26">
        <v>395</v>
      </c>
      <c r="D10" s="26">
        <v>0</v>
      </c>
      <c r="E10" s="26">
        <v>395</v>
      </c>
      <c r="F10" s="26">
        <v>395</v>
      </c>
      <c r="G10" s="26"/>
      <c r="H10" s="26">
        <v>0</v>
      </c>
      <c r="I10" s="26"/>
      <c r="J10" s="26"/>
      <c r="K10" s="26">
        <v>0</v>
      </c>
      <c r="L10" s="26"/>
      <c r="M10" s="26"/>
      <c r="N10" s="26">
        <v>0</v>
      </c>
      <c r="O10" s="26"/>
      <c r="P10" s="26"/>
      <c r="Q10" s="26">
        <v>512</v>
      </c>
      <c r="R10" s="26">
        <v>512</v>
      </c>
      <c r="S10" s="26">
        <v>0</v>
      </c>
      <c r="T10" s="26">
        <v>4112</v>
      </c>
      <c r="U10" s="26">
        <v>4112</v>
      </c>
      <c r="V10" s="26">
        <v>0</v>
      </c>
      <c r="W10" s="26">
        <v>4112</v>
      </c>
      <c r="X10" s="26">
        <v>4112</v>
      </c>
      <c r="Y10" s="26">
        <v>0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>
        <v>0</v>
      </c>
      <c r="AK10" s="26"/>
      <c r="AL10" s="26"/>
      <c r="AM10" s="26"/>
      <c r="AN10" s="26"/>
      <c r="AO10" s="26"/>
      <c r="AP10" s="26"/>
      <c r="AQ10" s="26"/>
      <c r="AR10" s="26"/>
      <c r="AS10" s="26">
        <v>0</v>
      </c>
      <c r="AT10" s="26">
        <v>0</v>
      </c>
      <c r="AU10" s="26"/>
      <c r="AV10" s="26"/>
      <c r="AW10" s="26">
        <v>0</v>
      </c>
      <c r="AX10" s="26"/>
      <c r="AY10" s="26"/>
      <c r="AZ10" s="26">
        <v>0</v>
      </c>
      <c r="BA10" s="26"/>
      <c r="BB10" s="26"/>
      <c r="BC10" s="26"/>
      <c r="BD10" s="26">
        <v>0</v>
      </c>
      <c r="BE10" s="26"/>
      <c r="BF10" s="26"/>
      <c r="BG10" s="26">
        <v>0</v>
      </c>
      <c r="BH10" s="26"/>
      <c r="BI10" s="26"/>
      <c r="BJ10" s="26">
        <v>0</v>
      </c>
      <c r="BK10" s="26"/>
      <c r="BL10" s="26"/>
      <c r="BM10" s="26">
        <v>0</v>
      </c>
      <c r="BN10" s="26"/>
      <c r="BO10" s="26"/>
      <c r="BP10" s="26"/>
      <c r="BQ10" s="26"/>
      <c r="BR10" s="26"/>
      <c r="BS10" s="26">
        <v>0</v>
      </c>
      <c r="BT10" s="26"/>
      <c r="BU10" s="26"/>
      <c r="BV10" s="26">
        <v>0</v>
      </c>
      <c r="BW10" s="26"/>
      <c r="BX10" s="26"/>
      <c r="BY10" s="26">
        <v>0</v>
      </c>
      <c r="BZ10" s="26"/>
      <c r="CA10" s="26"/>
      <c r="CB10" s="26">
        <v>0</v>
      </c>
      <c r="CC10" s="26"/>
      <c r="CD10" s="26"/>
      <c r="CE10" s="26">
        <v>0</v>
      </c>
      <c r="CF10" s="26"/>
      <c r="CG10" s="26"/>
      <c r="CH10" s="26">
        <v>0</v>
      </c>
      <c r="CI10" s="26"/>
      <c r="CJ10" s="26"/>
      <c r="CK10" s="26">
        <v>0</v>
      </c>
      <c r="CL10" s="26"/>
      <c r="CM10" s="26"/>
      <c r="CN10" s="26">
        <v>0</v>
      </c>
      <c r="CO10" s="26"/>
      <c r="CP10" s="26"/>
      <c r="CQ10" s="26">
        <v>0</v>
      </c>
      <c r="CR10" s="26"/>
      <c r="CS10" s="26"/>
      <c r="CT10" s="26">
        <v>0</v>
      </c>
      <c r="CU10" s="26">
        <v>0</v>
      </c>
      <c r="CV10" s="26">
        <v>0</v>
      </c>
      <c r="CW10" s="26">
        <v>0</v>
      </c>
      <c r="CX10" s="26"/>
      <c r="CY10" s="26"/>
      <c r="CZ10" s="26">
        <v>0</v>
      </c>
      <c r="DA10" s="26"/>
      <c r="DB10" s="26"/>
      <c r="DC10" s="26">
        <v>0</v>
      </c>
      <c r="DD10" s="26"/>
      <c r="DE10" s="26"/>
      <c r="DF10" s="27">
        <v>5414</v>
      </c>
      <c r="DG10" s="27">
        <v>5414</v>
      </c>
      <c r="DH10" s="27">
        <v>0</v>
      </c>
    </row>
    <row r="11" spans="1:112" ht="15.75" x14ac:dyDescent="0.2">
      <c r="A11" s="25" t="s">
        <v>78</v>
      </c>
      <c r="B11" s="26">
        <v>0</v>
      </c>
      <c r="C11" s="26"/>
      <c r="D11" s="26"/>
      <c r="E11" s="26">
        <v>14540</v>
      </c>
      <c r="F11" s="26">
        <v>10640</v>
      </c>
      <c r="G11" s="26">
        <v>3900</v>
      </c>
      <c r="H11" s="26">
        <v>0</v>
      </c>
      <c r="I11" s="26"/>
      <c r="J11" s="26"/>
      <c r="K11" s="26">
        <v>0</v>
      </c>
      <c r="L11" s="26"/>
      <c r="M11" s="26"/>
      <c r="N11" s="26">
        <v>0</v>
      </c>
      <c r="O11" s="26"/>
      <c r="P11" s="26"/>
      <c r="Q11" s="26">
        <v>0</v>
      </c>
      <c r="R11" s="26"/>
      <c r="S11" s="26"/>
      <c r="T11" s="26">
        <v>0</v>
      </c>
      <c r="U11" s="26">
        <v>0</v>
      </c>
      <c r="V11" s="26">
        <v>0</v>
      </c>
      <c r="W11" s="26">
        <v>0</v>
      </c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>
        <v>0</v>
      </c>
      <c r="AK11" s="26"/>
      <c r="AL11" s="26"/>
      <c r="AM11" s="26"/>
      <c r="AN11" s="26"/>
      <c r="AO11" s="26"/>
      <c r="AP11" s="26"/>
      <c r="AQ11" s="26"/>
      <c r="AR11" s="26"/>
      <c r="AS11" s="26">
        <v>0</v>
      </c>
      <c r="AT11" s="26">
        <v>0</v>
      </c>
      <c r="AU11" s="26"/>
      <c r="AV11" s="26"/>
      <c r="AW11" s="26">
        <v>0</v>
      </c>
      <c r="AX11" s="26"/>
      <c r="AY11" s="26"/>
      <c r="AZ11" s="26">
        <v>0</v>
      </c>
      <c r="BA11" s="26"/>
      <c r="BB11" s="26"/>
      <c r="BC11" s="26"/>
      <c r="BD11" s="26">
        <v>0</v>
      </c>
      <c r="BE11" s="26"/>
      <c r="BF11" s="26"/>
      <c r="BG11" s="26">
        <v>0</v>
      </c>
      <c r="BH11" s="26"/>
      <c r="BI11" s="26"/>
      <c r="BJ11" s="26">
        <v>0</v>
      </c>
      <c r="BK11" s="26"/>
      <c r="BL11" s="26"/>
      <c r="BM11" s="26">
        <v>0</v>
      </c>
      <c r="BN11" s="26"/>
      <c r="BO11" s="26"/>
      <c r="BP11" s="26"/>
      <c r="BQ11" s="26"/>
      <c r="BR11" s="26"/>
      <c r="BS11" s="26">
        <v>0</v>
      </c>
      <c r="BT11" s="26"/>
      <c r="BU11" s="26"/>
      <c r="BV11" s="26">
        <v>0</v>
      </c>
      <c r="BW11" s="26"/>
      <c r="BX11" s="26"/>
      <c r="BY11" s="26">
        <v>0</v>
      </c>
      <c r="BZ11" s="26"/>
      <c r="CA11" s="26"/>
      <c r="CB11" s="26">
        <v>0</v>
      </c>
      <c r="CC11" s="26"/>
      <c r="CD11" s="26"/>
      <c r="CE11" s="26">
        <v>0</v>
      </c>
      <c r="CF11" s="26"/>
      <c r="CG11" s="26"/>
      <c r="CH11" s="26">
        <v>0</v>
      </c>
      <c r="CI11" s="26"/>
      <c r="CJ11" s="26"/>
      <c r="CK11" s="26">
        <v>0</v>
      </c>
      <c r="CL11" s="26"/>
      <c r="CM11" s="26"/>
      <c r="CN11" s="26">
        <v>0</v>
      </c>
      <c r="CO11" s="26"/>
      <c r="CP11" s="26"/>
      <c r="CQ11" s="26">
        <v>0</v>
      </c>
      <c r="CR11" s="26"/>
      <c r="CS11" s="26"/>
      <c r="CT11" s="26">
        <v>0</v>
      </c>
      <c r="CU11" s="26">
        <v>0</v>
      </c>
      <c r="CV11" s="26">
        <v>0</v>
      </c>
      <c r="CW11" s="26">
        <v>0</v>
      </c>
      <c r="CX11" s="26"/>
      <c r="CY11" s="26"/>
      <c r="CZ11" s="26">
        <v>0</v>
      </c>
      <c r="DA11" s="26"/>
      <c r="DB11" s="26"/>
      <c r="DC11" s="26">
        <v>0</v>
      </c>
      <c r="DD11" s="26"/>
      <c r="DE11" s="26"/>
      <c r="DF11" s="27">
        <v>14540</v>
      </c>
      <c r="DG11" s="27">
        <v>10640</v>
      </c>
      <c r="DH11" s="27">
        <v>3900</v>
      </c>
    </row>
    <row r="12" spans="1:112" ht="15.75" x14ac:dyDescent="0.2">
      <c r="A12" s="25" t="s">
        <v>79</v>
      </c>
      <c r="B12" s="26">
        <v>23692</v>
      </c>
      <c r="C12" s="26">
        <v>22435</v>
      </c>
      <c r="D12" s="26">
        <v>1257</v>
      </c>
      <c r="E12" s="26">
        <v>0</v>
      </c>
      <c r="F12" s="26"/>
      <c r="G12" s="26"/>
      <c r="H12" s="26">
        <v>0</v>
      </c>
      <c r="I12" s="26"/>
      <c r="J12" s="26"/>
      <c r="K12" s="26">
        <v>0</v>
      </c>
      <c r="L12" s="26"/>
      <c r="M12" s="26"/>
      <c r="N12" s="26">
        <v>0</v>
      </c>
      <c r="O12" s="26"/>
      <c r="P12" s="26"/>
      <c r="Q12" s="26">
        <v>0</v>
      </c>
      <c r="R12" s="26"/>
      <c r="S12" s="26"/>
      <c r="T12" s="26">
        <v>0</v>
      </c>
      <c r="U12" s="26">
        <v>0</v>
      </c>
      <c r="V12" s="26">
        <v>0</v>
      </c>
      <c r="W12" s="26">
        <v>0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>
        <v>0</v>
      </c>
      <c r="AK12" s="26"/>
      <c r="AL12" s="26"/>
      <c r="AM12" s="26"/>
      <c r="AN12" s="26"/>
      <c r="AO12" s="26"/>
      <c r="AP12" s="26"/>
      <c r="AQ12" s="26"/>
      <c r="AR12" s="26"/>
      <c r="AS12" s="26">
        <v>0</v>
      </c>
      <c r="AT12" s="26">
        <v>0</v>
      </c>
      <c r="AU12" s="26"/>
      <c r="AV12" s="26"/>
      <c r="AW12" s="26">
        <v>0</v>
      </c>
      <c r="AX12" s="26"/>
      <c r="AY12" s="26"/>
      <c r="AZ12" s="26">
        <v>0</v>
      </c>
      <c r="BA12" s="26"/>
      <c r="BB12" s="26"/>
      <c r="BC12" s="26"/>
      <c r="BD12" s="26">
        <v>0</v>
      </c>
      <c r="BE12" s="26"/>
      <c r="BF12" s="26"/>
      <c r="BG12" s="26">
        <v>0</v>
      </c>
      <c r="BH12" s="26"/>
      <c r="BI12" s="26"/>
      <c r="BJ12" s="26">
        <v>0</v>
      </c>
      <c r="BK12" s="26"/>
      <c r="BL12" s="26"/>
      <c r="BM12" s="26">
        <v>0</v>
      </c>
      <c r="BN12" s="26"/>
      <c r="BO12" s="26"/>
      <c r="BP12" s="26"/>
      <c r="BQ12" s="26"/>
      <c r="BR12" s="26"/>
      <c r="BS12" s="26">
        <v>0</v>
      </c>
      <c r="BT12" s="26"/>
      <c r="BU12" s="26"/>
      <c r="BV12" s="26">
        <v>0</v>
      </c>
      <c r="BW12" s="26"/>
      <c r="BX12" s="26"/>
      <c r="BY12" s="26">
        <v>0</v>
      </c>
      <c r="BZ12" s="26"/>
      <c r="CA12" s="26"/>
      <c r="CB12" s="26">
        <v>0</v>
      </c>
      <c r="CC12" s="26"/>
      <c r="CD12" s="26"/>
      <c r="CE12" s="26">
        <v>0</v>
      </c>
      <c r="CF12" s="26"/>
      <c r="CG12" s="26"/>
      <c r="CH12" s="26">
        <v>0</v>
      </c>
      <c r="CI12" s="26"/>
      <c r="CJ12" s="26"/>
      <c r="CK12" s="26">
        <v>0</v>
      </c>
      <c r="CL12" s="26"/>
      <c r="CM12" s="26"/>
      <c r="CN12" s="26">
        <v>0</v>
      </c>
      <c r="CO12" s="26"/>
      <c r="CP12" s="26"/>
      <c r="CQ12" s="26">
        <v>0</v>
      </c>
      <c r="CR12" s="26"/>
      <c r="CS12" s="26"/>
      <c r="CT12" s="26">
        <v>0</v>
      </c>
      <c r="CU12" s="26">
        <v>0</v>
      </c>
      <c r="CV12" s="26">
        <v>0</v>
      </c>
      <c r="CW12" s="26">
        <v>0</v>
      </c>
      <c r="CX12" s="26"/>
      <c r="CY12" s="26"/>
      <c r="CZ12" s="26">
        <v>0</v>
      </c>
      <c r="DA12" s="26"/>
      <c r="DB12" s="26"/>
      <c r="DC12" s="26">
        <v>0</v>
      </c>
      <c r="DD12" s="26"/>
      <c r="DE12" s="26"/>
      <c r="DF12" s="27">
        <v>23692</v>
      </c>
      <c r="DG12" s="27">
        <v>22435</v>
      </c>
      <c r="DH12" s="27">
        <v>1257</v>
      </c>
    </row>
    <row r="13" spans="1:112" ht="15.75" x14ac:dyDescent="0.2">
      <c r="A13" s="25" t="s">
        <v>80</v>
      </c>
      <c r="B13" s="26">
        <v>0</v>
      </c>
      <c r="C13" s="26"/>
      <c r="D13" s="26"/>
      <c r="E13" s="26">
        <v>0</v>
      </c>
      <c r="F13" s="26"/>
      <c r="G13" s="26"/>
      <c r="H13" s="26">
        <v>11963</v>
      </c>
      <c r="I13" s="26">
        <v>8177</v>
      </c>
      <c r="J13" s="26">
        <v>3786</v>
      </c>
      <c r="K13" s="26">
        <v>23117</v>
      </c>
      <c r="L13" s="26">
        <v>15668</v>
      </c>
      <c r="M13" s="26">
        <v>7449</v>
      </c>
      <c r="N13" s="26">
        <v>26905</v>
      </c>
      <c r="O13" s="26">
        <v>19481</v>
      </c>
      <c r="P13" s="26">
        <v>7424</v>
      </c>
      <c r="Q13" s="26">
        <v>6686</v>
      </c>
      <c r="R13" s="26">
        <v>530</v>
      </c>
      <c r="S13" s="26">
        <v>6156</v>
      </c>
      <c r="T13" s="26">
        <v>5829</v>
      </c>
      <c r="U13" s="26">
        <v>3181</v>
      </c>
      <c r="V13" s="26">
        <v>2648</v>
      </c>
      <c r="W13" s="26">
        <v>3181</v>
      </c>
      <c r="X13" s="26">
        <v>3181</v>
      </c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>
        <v>2648</v>
      </c>
      <c r="AK13" s="26">
        <v>2648</v>
      </c>
      <c r="AL13" s="26"/>
      <c r="AM13" s="26"/>
      <c r="AN13" s="26"/>
      <c r="AO13" s="26"/>
      <c r="AP13" s="26"/>
      <c r="AQ13" s="26"/>
      <c r="AR13" s="26"/>
      <c r="AS13" s="26">
        <v>0</v>
      </c>
      <c r="AT13" s="26">
        <v>0</v>
      </c>
      <c r="AU13" s="26"/>
      <c r="AV13" s="26"/>
      <c r="AW13" s="26">
        <v>0</v>
      </c>
      <c r="AX13" s="26"/>
      <c r="AY13" s="26"/>
      <c r="AZ13" s="26">
        <v>0</v>
      </c>
      <c r="BA13" s="26"/>
      <c r="BB13" s="26"/>
      <c r="BC13" s="26"/>
      <c r="BD13" s="26">
        <v>0</v>
      </c>
      <c r="BE13" s="26"/>
      <c r="BF13" s="26"/>
      <c r="BG13" s="26">
        <v>0</v>
      </c>
      <c r="BH13" s="26"/>
      <c r="BI13" s="26"/>
      <c r="BJ13" s="26">
        <v>0</v>
      </c>
      <c r="BK13" s="26"/>
      <c r="BL13" s="26"/>
      <c r="BM13" s="26">
        <v>0</v>
      </c>
      <c r="BN13" s="26"/>
      <c r="BO13" s="26"/>
      <c r="BP13" s="26"/>
      <c r="BQ13" s="26"/>
      <c r="BR13" s="26"/>
      <c r="BS13" s="26">
        <v>0</v>
      </c>
      <c r="BT13" s="26"/>
      <c r="BU13" s="26"/>
      <c r="BV13" s="26">
        <v>0</v>
      </c>
      <c r="BW13" s="26"/>
      <c r="BX13" s="26"/>
      <c r="BY13" s="26">
        <v>0</v>
      </c>
      <c r="BZ13" s="26"/>
      <c r="CA13" s="26"/>
      <c r="CB13" s="26">
        <v>0</v>
      </c>
      <c r="CC13" s="26"/>
      <c r="CD13" s="26"/>
      <c r="CE13" s="26">
        <v>0</v>
      </c>
      <c r="CF13" s="26"/>
      <c r="CG13" s="26"/>
      <c r="CH13" s="26">
        <v>0</v>
      </c>
      <c r="CI13" s="26"/>
      <c r="CJ13" s="26"/>
      <c r="CK13" s="26">
        <v>0</v>
      </c>
      <c r="CL13" s="26"/>
      <c r="CM13" s="26"/>
      <c r="CN13" s="26">
        <v>0</v>
      </c>
      <c r="CO13" s="26"/>
      <c r="CP13" s="26"/>
      <c r="CQ13" s="26">
        <v>0</v>
      </c>
      <c r="CR13" s="26"/>
      <c r="CS13" s="26"/>
      <c r="CT13" s="26">
        <v>0</v>
      </c>
      <c r="CU13" s="26">
        <v>0</v>
      </c>
      <c r="CV13" s="26">
        <v>0</v>
      </c>
      <c r="CW13" s="26">
        <v>0</v>
      </c>
      <c r="CX13" s="26"/>
      <c r="CY13" s="26"/>
      <c r="CZ13" s="26">
        <v>0</v>
      </c>
      <c r="DA13" s="26"/>
      <c r="DB13" s="26"/>
      <c r="DC13" s="26">
        <v>0</v>
      </c>
      <c r="DD13" s="26"/>
      <c r="DE13" s="26"/>
      <c r="DF13" s="27">
        <v>74500</v>
      </c>
      <c r="DG13" s="27">
        <v>47037</v>
      </c>
      <c r="DH13" s="27">
        <v>27463</v>
      </c>
    </row>
    <row r="14" spans="1:112" ht="15.75" x14ac:dyDescent="0.2">
      <c r="A14" s="25" t="s">
        <v>81</v>
      </c>
      <c r="B14" s="26">
        <v>0</v>
      </c>
      <c r="C14" s="26"/>
      <c r="D14" s="26"/>
      <c r="E14" s="26">
        <v>9558</v>
      </c>
      <c r="F14" s="26">
        <v>6003</v>
      </c>
      <c r="G14" s="26">
        <v>3555</v>
      </c>
      <c r="H14" s="26">
        <v>9848</v>
      </c>
      <c r="I14" s="26">
        <v>7479</v>
      </c>
      <c r="J14" s="26">
        <v>2369</v>
      </c>
      <c r="K14" s="26">
        <v>18692</v>
      </c>
      <c r="L14" s="26">
        <v>12591</v>
      </c>
      <c r="M14" s="26">
        <v>6101</v>
      </c>
      <c r="N14" s="26">
        <v>4522</v>
      </c>
      <c r="O14" s="26">
        <v>0</v>
      </c>
      <c r="P14" s="26">
        <v>4522</v>
      </c>
      <c r="Q14" s="26">
        <v>1000</v>
      </c>
      <c r="R14" s="26">
        <v>1000</v>
      </c>
      <c r="S14" s="26"/>
      <c r="T14" s="26">
        <v>0</v>
      </c>
      <c r="U14" s="26">
        <v>0</v>
      </c>
      <c r="V14" s="26">
        <v>0</v>
      </c>
      <c r="W14" s="26">
        <v>0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>
        <v>0</v>
      </c>
      <c r="AK14" s="26"/>
      <c r="AL14" s="26"/>
      <c r="AM14" s="26"/>
      <c r="AN14" s="26"/>
      <c r="AO14" s="26"/>
      <c r="AP14" s="26"/>
      <c r="AQ14" s="26"/>
      <c r="AR14" s="26"/>
      <c r="AS14" s="26">
        <v>0</v>
      </c>
      <c r="AT14" s="26">
        <v>0</v>
      </c>
      <c r="AU14" s="26"/>
      <c r="AV14" s="26"/>
      <c r="AW14" s="26">
        <v>0</v>
      </c>
      <c r="AX14" s="26"/>
      <c r="AY14" s="26"/>
      <c r="AZ14" s="26">
        <v>0</v>
      </c>
      <c r="BA14" s="26"/>
      <c r="BB14" s="26"/>
      <c r="BC14" s="26"/>
      <c r="BD14" s="26">
        <v>0</v>
      </c>
      <c r="BE14" s="26"/>
      <c r="BF14" s="26"/>
      <c r="BG14" s="26">
        <v>0</v>
      </c>
      <c r="BH14" s="26"/>
      <c r="BI14" s="26"/>
      <c r="BJ14" s="26">
        <v>0</v>
      </c>
      <c r="BK14" s="26"/>
      <c r="BL14" s="26"/>
      <c r="BM14" s="26">
        <v>0</v>
      </c>
      <c r="BN14" s="26"/>
      <c r="BO14" s="26"/>
      <c r="BP14" s="26"/>
      <c r="BQ14" s="26"/>
      <c r="BR14" s="26"/>
      <c r="BS14" s="26">
        <v>0</v>
      </c>
      <c r="BT14" s="26"/>
      <c r="BU14" s="26"/>
      <c r="BV14" s="26">
        <v>0</v>
      </c>
      <c r="BW14" s="26"/>
      <c r="BX14" s="26"/>
      <c r="BY14" s="26">
        <v>0</v>
      </c>
      <c r="BZ14" s="26"/>
      <c r="CA14" s="26"/>
      <c r="CB14" s="26">
        <v>0</v>
      </c>
      <c r="CC14" s="26"/>
      <c r="CD14" s="26"/>
      <c r="CE14" s="26">
        <v>0</v>
      </c>
      <c r="CF14" s="26"/>
      <c r="CG14" s="26"/>
      <c r="CH14" s="26">
        <v>0</v>
      </c>
      <c r="CI14" s="26"/>
      <c r="CJ14" s="26"/>
      <c r="CK14" s="26">
        <v>0</v>
      </c>
      <c r="CL14" s="26"/>
      <c r="CM14" s="26"/>
      <c r="CN14" s="26">
        <v>0</v>
      </c>
      <c r="CO14" s="26"/>
      <c r="CP14" s="26"/>
      <c r="CQ14" s="26">
        <v>0</v>
      </c>
      <c r="CR14" s="26"/>
      <c r="CS14" s="26"/>
      <c r="CT14" s="26">
        <v>0</v>
      </c>
      <c r="CU14" s="26">
        <v>0</v>
      </c>
      <c r="CV14" s="26">
        <v>0</v>
      </c>
      <c r="CW14" s="26">
        <v>0</v>
      </c>
      <c r="CX14" s="26"/>
      <c r="CY14" s="26"/>
      <c r="CZ14" s="26">
        <v>0</v>
      </c>
      <c r="DA14" s="26"/>
      <c r="DB14" s="26"/>
      <c r="DC14" s="26">
        <v>0</v>
      </c>
      <c r="DD14" s="26"/>
      <c r="DE14" s="26"/>
      <c r="DF14" s="27">
        <v>43620</v>
      </c>
      <c r="DG14" s="27">
        <v>27073</v>
      </c>
      <c r="DH14" s="27">
        <v>16547</v>
      </c>
    </row>
    <row r="15" spans="1:112" ht="15.75" x14ac:dyDescent="0.2">
      <c r="A15" s="25" t="s">
        <v>82</v>
      </c>
      <c r="B15" s="26">
        <v>11481</v>
      </c>
      <c r="C15" s="13">
        <v>11231</v>
      </c>
      <c r="D15" s="13">
        <v>250</v>
      </c>
      <c r="E15" s="26">
        <v>0</v>
      </c>
      <c r="F15" s="26"/>
      <c r="G15" s="26"/>
      <c r="H15" s="26">
        <v>0</v>
      </c>
      <c r="I15" s="26"/>
      <c r="J15" s="26"/>
      <c r="K15" s="26">
        <v>0</v>
      </c>
      <c r="L15" s="26"/>
      <c r="M15" s="26"/>
      <c r="N15" s="26">
        <v>0</v>
      </c>
      <c r="O15" s="26"/>
      <c r="P15" s="26"/>
      <c r="Q15" s="26">
        <v>0</v>
      </c>
      <c r="R15" s="26"/>
      <c r="S15" s="26"/>
      <c r="T15" s="26">
        <v>0</v>
      </c>
      <c r="U15" s="26">
        <v>0</v>
      </c>
      <c r="V15" s="26">
        <v>0</v>
      </c>
      <c r="W15" s="26">
        <v>0</v>
      </c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>
        <v>0</v>
      </c>
      <c r="AK15" s="26"/>
      <c r="AL15" s="26"/>
      <c r="AM15" s="26"/>
      <c r="AN15" s="26"/>
      <c r="AO15" s="26"/>
      <c r="AP15" s="26"/>
      <c r="AQ15" s="26"/>
      <c r="AR15" s="26"/>
      <c r="AS15" s="26">
        <v>0</v>
      </c>
      <c r="AT15" s="26">
        <v>0</v>
      </c>
      <c r="AU15" s="26"/>
      <c r="AV15" s="26"/>
      <c r="AW15" s="26">
        <v>0</v>
      </c>
      <c r="AX15" s="26"/>
      <c r="AY15" s="26"/>
      <c r="AZ15" s="26">
        <v>0</v>
      </c>
      <c r="BA15" s="26"/>
      <c r="BB15" s="26"/>
      <c r="BC15" s="26"/>
      <c r="BD15" s="26">
        <v>0</v>
      </c>
      <c r="BE15" s="26"/>
      <c r="BF15" s="26"/>
      <c r="BG15" s="26">
        <v>0</v>
      </c>
      <c r="BH15" s="26"/>
      <c r="BI15" s="26"/>
      <c r="BJ15" s="26">
        <v>0</v>
      </c>
      <c r="BK15" s="26"/>
      <c r="BL15" s="26"/>
      <c r="BM15" s="26">
        <v>0</v>
      </c>
      <c r="BN15" s="26"/>
      <c r="BO15" s="26"/>
      <c r="BP15" s="26"/>
      <c r="BQ15" s="26"/>
      <c r="BR15" s="26"/>
      <c r="BS15" s="26">
        <v>0</v>
      </c>
      <c r="BT15" s="26"/>
      <c r="BU15" s="26"/>
      <c r="BV15" s="26">
        <v>0</v>
      </c>
      <c r="BW15" s="26"/>
      <c r="BX15" s="26"/>
      <c r="BY15" s="26">
        <v>0</v>
      </c>
      <c r="BZ15" s="26"/>
      <c r="CA15" s="26"/>
      <c r="CB15" s="26">
        <v>0</v>
      </c>
      <c r="CC15" s="26"/>
      <c r="CD15" s="26"/>
      <c r="CE15" s="26">
        <v>0</v>
      </c>
      <c r="CF15" s="26"/>
      <c r="CG15" s="26"/>
      <c r="CH15" s="26">
        <v>0</v>
      </c>
      <c r="CI15" s="26"/>
      <c r="CJ15" s="26"/>
      <c r="CK15" s="26">
        <v>0</v>
      </c>
      <c r="CL15" s="26"/>
      <c r="CM15" s="26"/>
      <c r="CN15" s="26">
        <v>0</v>
      </c>
      <c r="CO15" s="26"/>
      <c r="CP15" s="26"/>
      <c r="CQ15" s="26">
        <v>0</v>
      </c>
      <c r="CR15" s="26"/>
      <c r="CS15" s="26"/>
      <c r="CT15" s="26">
        <v>0</v>
      </c>
      <c r="CU15" s="26">
        <v>0</v>
      </c>
      <c r="CV15" s="26">
        <v>0</v>
      </c>
      <c r="CW15" s="26">
        <v>0</v>
      </c>
      <c r="CX15" s="26"/>
      <c r="CY15" s="26"/>
      <c r="CZ15" s="26">
        <v>0</v>
      </c>
      <c r="DA15" s="26"/>
      <c r="DB15" s="26"/>
      <c r="DC15" s="26">
        <v>0</v>
      </c>
      <c r="DD15" s="26"/>
      <c r="DE15" s="26"/>
      <c r="DF15" s="27">
        <v>11481</v>
      </c>
      <c r="DG15" s="27">
        <v>11231</v>
      </c>
      <c r="DH15" s="27">
        <v>250</v>
      </c>
    </row>
    <row r="16" spans="1:112" ht="15.75" x14ac:dyDescent="0.2">
      <c r="A16" s="25" t="s">
        <v>83</v>
      </c>
      <c r="B16" s="26">
        <v>0</v>
      </c>
      <c r="C16" s="26"/>
      <c r="D16" s="26"/>
      <c r="E16" s="26">
        <v>0</v>
      </c>
      <c r="F16" s="26"/>
      <c r="G16" s="26"/>
      <c r="H16" s="26">
        <v>0</v>
      </c>
      <c r="I16" s="26"/>
      <c r="J16" s="26"/>
      <c r="K16" s="26">
        <v>0</v>
      </c>
      <c r="L16" s="26"/>
      <c r="M16" s="26"/>
      <c r="N16" s="26">
        <v>0</v>
      </c>
      <c r="O16" s="26"/>
      <c r="P16" s="26"/>
      <c r="Q16" s="26">
        <v>0</v>
      </c>
      <c r="R16" s="26"/>
      <c r="S16" s="26"/>
      <c r="T16" s="26">
        <v>5642</v>
      </c>
      <c r="U16" s="26">
        <v>5642</v>
      </c>
      <c r="V16" s="26">
        <v>0</v>
      </c>
      <c r="W16" s="26">
        <v>5642</v>
      </c>
      <c r="X16" s="26">
        <v>0</v>
      </c>
      <c r="Y16" s="26">
        <v>5642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v>0</v>
      </c>
      <c r="AK16" s="26"/>
      <c r="AL16" s="26"/>
      <c r="AM16" s="26"/>
      <c r="AN16" s="26"/>
      <c r="AO16" s="26"/>
      <c r="AP16" s="26"/>
      <c r="AQ16" s="26"/>
      <c r="AR16" s="26"/>
      <c r="AS16" s="26">
        <v>0</v>
      </c>
      <c r="AT16" s="26">
        <v>0</v>
      </c>
      <c r="AU16" s="26"/>
      <c r="AV16" s="26"/>
      <c r="AW16" s="26">
        <v>0</v>
      </c>
      <c r="AX16" s="26"/>
      <c r="AY16" s="26"/>
      <c r="AZ16" s="26">
        <v>0</v>
      </c>
      <c r="BA16" s="26"/>
      <c r="BB16" s="26"/>
      <c r="BC16" s="26"/>
      <c r="BD16" s="26">
        <v>0</v>
      </c>
      <c r="BE16" s="26"/>
      <c r="BF16" s="26"/>
      <c r="BG16" s="26">
        <v>0</v>
      </c>
      <c r="BH16" s="26"/>
      <c r="BI16" s="26"/>
      <c r="BJ16" s="26">
        <v>0</v>
      </c>
      <c r="BK16" s="26"/>
      <c r="BL16" s="26"/>
      <c r="BM16" s="26">
        <v>0</v>
      </c>
      <c r="BN16" s="26"/>
      <c r="BO16" s="26"/>
      <c r="BP16" s="26"/>
      <c r="BQ16" s="26"/>
      <c r="BR16" s="26"/>
      <c r="BS16" s="26">
        <v>0</v>
      </c>
      <c r="BT16" s="26"/>
      <c r="BU16" s="26"/>
      <c r="BV16" s="26">
        <v>0</v>
      </c>
      <c r="BW16" s="26"/>
      <c r="BX16" s="26"/>
      <c r="BY16" s="26">
        <v>0</v>
      </c>
      <c r="BZ16" s="26"/>
      <c r="CA16" s="26"/>
      <c r="CB16" s="26">
        <v>0</v>
      </c>
      <c r="CC16" s="26"/>
      <c r="CD16" s="26"/>
      <c r="CE16" s="26">
        <v>0</v>
      </c>
      <c r="CF16" s="26"/>
      <c r="CG16" s="26"/>
      <c r="CH16" s="26">
        <v>0</v>
      </c>
      <c r="CI16" s="26"/>
      <c r="CJ16" s="26"/>
      <c r="CK16" s="26">
        <v>0</v>
      </c>
      <c r="CL16" s="26"/>
      <c r="CM16" s="26"/>
      <c r="CN16" s="26">
        <v>0</v>
      </c>
      <c r="CO16" s="26"/>
      <c r="CP16" s="26"/>
      <c r="CQ16" s="26">
        <v>0</v>
      </c>
      <c r="CR16" s="26"/>
      <c r="CS16" s="26"/>
      <c r="CT16" s="26">
        <v>0</v>
      </c>
      <c r="CU16" s="26">
        <v>0</v>
      </c>
      <c r="CV16" s="26">
        <v>0</v>
      </c>
      <c r="CW16" s="26">
        <v>0</v>
      </c>
      <c r="CX16" s="26"/>
      <c r="CY16" s="26"/>
      <c r="CZ16" s="26">
        <v>0</v>
      </c>
      <c r="DA16" s="26"/>
      <c r="DB16" s="26"/>
      <c r="DC16" s="26">
        <v>0</v>
      </c>
      <c r="DD16" s="26"/>
      <c r="DE16" s="26"/>
      <c r="DF16" s="27">
        <v>5642</v>
      </c>
      <c r="DG16" s="27">
        <v>5642</v>
      </c>
      <c r="DH16" s="27">
        <v>0</v>
      </c>
    </row>
    <row r="17" spans="1:112" ht="15.75" x14ac:dyDescent="0.2">
      <c r="A17" s="25" t="s">
        <v>84</v>
      </c>
      <c r="B17" s="26">
        <v>0</v>
      </c>
      <c r="C17" s="26">
        <v>0</v>
      </c>
      <c r="D17" s="26">
        <v>0</v>
      </c>
      <c r="E17" s="26">
        <v>3800</v>
      </c>
      <c r="F17" s="26">
        <v>2350</v>
      </c>
      <c r="G17" s="26">
        <v>1450</v>
      </c>
      <c r="H17" s="26">
        <v>5500</v>
      </c>
      <c r="I17" s="26">
        <v>3800</v>
      </c>
      <c r="J17" s="26">
        <v>1700</v>
      </c>
      <c r="K17" s="26">
        <v>19000</v>
      </c>
      <c r="L17" s="26">
        <v>19000</v>
      </c>
      <c r="M17" s="26">
        <v>0</v>
      </c>
      <c r="N17" s="26">
        <v>0</v>
      </c>
      <c r="O17" s="26">
        <v>0</v>
      </c>
      <c r="P17" s="26">
        <v>0</v>
      </c>
      <c r="Q17" s="26">
        <v>6266</v>
      </c>
      <c r="R17" s="26">
        <v>0</v>
      </c>
      <c r="S17" s="26">
        <v>6266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  <c r="BJ17" s="26">
        <v>0</v>
      </c>
      <c r="BK17" s="26">
        <v>0</v>
      </c>
      <c r="BL17" s="26">
        <v>0</v>
      </c>
      <c r="BM17" s="26"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v>0</v>
      </c>
      <c r="BT17" s="26">
        <v>0</v>
      </c>
      <c r="BU17" s="26">
        <v>0</v>
      </c>
      <c r="BV17" s="26">
        <v>0</v>
      </c>
      <c r="BW17" s="26">
        <v>0</v>
      </c>
      <c r="BX17" s="26">
        <v>0</v>
      </c>
      <c r="BY17" s="26">
        <v>0</v>
      </c>
      <c r="BZ17" s="26">
        <v>0</v>
      </c>
      <c r="CA17" s="26">
        <v>0</v>
      </c>
      <c r="CB17" s="26">
        <v>0</v>
      </c>
      <c r="CC17" s="26">
        <v>0</v>
      </c>
      <c r="CD17" s="26">
        <v>0</v>
      </c>
      <c r="CE17" s="26">
        <v>0</v>
      </c>
      <c r="CF17" s="26">
        <v>0</v>
      </c>
      <c r="CG17" s="26">
        <v>0</v>
      </c>
      <c r="CH17" s="26">
        <v>0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0</v>
      </c>
      <c r="CO17" s="26">
        <v>0</v>
      </c>
      <c r="CP17" s="26">
        <v>0</v>
      </c>
      <c r="CQ17" s="26">
        <v>0</v>
      </c>
      <c r="CR17" s="26">
        <v>0</v>
      </c>
      <c r="CS17" s="26">
        <v>0</v>
      </c>
      <c r="CT17" s="26">
        <v>0</v>
      </c>
      <c r="CU17" s="26">
        <v>0</v>
      </c>
      <c r="CV17" s="26">
        <v>0</v>
      </c>
      <c r="CW17" s="26">
        <v>0</v>
      </c>
      <c r="CX17" s="26">
        <v>0</v>
      </c>
      <c r="CY17" s="26">
        <v>0</v>
      </c>
      <c r="CZ17" s="26">
        <v>0</v>
      </c>
      <c r="DA17" s="26">
        <v>0</v>
      </c>
      <c r="DB17" s="26">
        <v>0</v>
      </c>
      <c r="DC17" s="26">
        <v>0</v>
      </c>
      <c r="DD17" s="26">
        <v>0</v>
      </c>
      <c r="DE17" s="26">
        <v>0</v>
      </c>
      <c r="DF17" s="27">
        <v>34566</v>
      </c>
      <c r="DG17" s="27">
        <v>25150</v>
      </c>
      <c r="DH17" s="27">
        <v>9416</v>
      </c>
    </row>
    <row r="18" spans="1:112" ht="15.75" x14ac:dyDescent="0.2">
      <c r="A18" s="25" t="s">
        <v>85</v>
      </c>
      <c r="B18" s="26">
        <v>22282</v>
      </c>
      <c r="C18" s="26">
        <v>18382</v>
      </c>
      <c r="D18" s="26">
        <v>3900</v>
      </c>
      <c r="E18" s="26">
        <v>0</v>
      </c>
      <c r="F18" s="26"/>
      <c r="G18" s="26"/>
      <c r="H18" s="26">
        <v>0</v>
      </c>
      <c r="I18" s="26"/>
      <c r="J18" s="26"/>
      <c r="K18" s="26">
        <v>0</v>
      </c>
      <c r="L18" s="26"/>
      <c r="M18" s="26"/>
      <c r="N18" s="26">
        <v>0</v>
      </c>
      <c r="O18" s="26"/>
      <c r="P18" s="26"/>
      <c r="Q18" s="26">
        <v>0</v>
      </c>
      <c r="R18" s="26"/>
      <c r="S18" s="26"/>
      <c r="T18" s="26">
        <v>0</v>
      </c>
      <c r="U18" s="26">
        <v>0</v>
      </c>
      <c r="V18" s="26">
        <v>0</v>
      </c>
      <c r="W18" s="26">
        <v>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v>0</v>
      </c>
      <c r="AK18" s="26"/>
      <c r="AL18" s="26"/>
      <c r="AM18" s="26"/>
      <c r="AN18" s="26"/>
      <c r="AO18" s="26"/>
      <c r="AP18" s="26"/>
      <c r="AQ18" s="26"/>
      <c r="AR18" s="26"/>
      <c r="AS18" s="26">
        <v>0</v>
      </c>
      <c r="AT18" s="26">
        <v>0</v>
      </c>
      <c r="AU18" s="26"/>
      <c r="AV18" s="26"/>
      <c r="AW18" s="26">
        <v>0</v>
      </c>
      <c r="AX18" s="26"/>
      <c r="AY18" s="26"/>
      <c r="AZ18" s="26">
        <v>0</v>
      </c>
      <c r="BA18" s="26"/>
      <c r="BB18" s="26"/>
      <c r="BC18" s="26"/>
      <c r="BD18" s="26">
        <v>0</v>
      </c>
      <c r="BE18" s="26"/>
      <c r="BF18" s="26"/>
      <c r="BG18" s="26">
        <v>0</v>
      </c>
      <c r="BH18" s="26"/>
      <c r="BI18" s="26"/>
      <c r="BJ18" s="26">
        <v>0</v>
      </c>
      <c r="BK18" s="26"/>
      <c r="BL18" s="26"/>
      <c r="BM18" s="26">
        <v>0</v>
      </c>
      <c r="BN18" s="26"/>
      <c r="BO18" s="26"/>
      <c r="BP18" s="26"/>
      <c r="BQ18" s="26"/>
      <c r="BR18" s="26"/>
      <c r="BS18" s="26">
        <v>0</v>
      </c>
      <c r="BT18" s="26"/>
      <c r="BU18" s="26"/>
      <c r="BV18" s="26">
        <v>0</v>
      </c>
      <c r="BW18" s="26"/>
      <c r="BX18" s="26"/>
      <c r="BY18" s="26">
        <v>0</v>
      </c>
      <c r="BZ18" s="26"/>
      <c r="CA18" s="26"/>
      <c r="CB18" s="26">
        <v>0</v>
      </c>
      <c r="CC18" s="26"/>
      <c r="CD18" s="26"/>
      <c r="CE18" s="26">
        <v>0</v>
      </c>
      <c r="CF18" s="26"/>
      <c r="CG18" s="26"/>
      <c r="CH18" s="26">
        <v>0</v>
      </c>
      <c r="CI18" s="26"/>
      <c r="CJ18" s="26"/>
      <c r="CK18" s="26">
        <v>0</v>
      </c>
      <c r="CL18" s="26"/>
      <c r="CM18" s="26"/>
      <c r="CN18" s="26">
        <v>0</v>
      </c>
      <c r="CO18" s="26"/>
      <c r="CP18" s="26"/>
      <c r="CQ18" s="26">
        <v>0</v>
      </c>
      <c r="CR18" s="26"/>
      <c r="CS18" s="26"/>
      <c r="CT18" s="26">
        <v>0</v>
      </c>
      <c r="CU18" s="26">
        <v>0</v>
      </c>
      <c r="CV18" s="26">
        <v>0</v>
      </c>
      <c r="CW18" s="26">
        <v>0</v>
      </c>
      <c r="CX18" s="26"/>
      <c r="CY18" s="26"/>
      <c r="CZ18" s="26">
        <v>0</v>
      </c>
      <c r="DA18" s="26"/>
      <c r="DB18" s="26"/>
      <c r="DC18" s="26">
        <v>0</v>
      </c>
      <c r="DD18" s="26"/>
      <c r="DE18" s="26"/>
      <c r="DF18" s="27">
        <v>22282</v>
      </c>
      <c r="DG18" s="27">
        <v>18382</v>
      </c>
      <c r="DH18" s="27">
        <v>3900</v>
      </c>
    </row>
    <row r="19" spans="1:112" ht="15.75" x14ac:dyDescent="0.2">
      <c r="A19" s="25" t="s">
        <v>86</v>
      </c>
      <c r="B19" s="26">
        <v>1540</v>
      </c>
      <c r="C19" s="26">
        <v>1400</v>
      </c>
      <c r="D19" s="26">
        <v>140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480</v>
      </c>
      <c r="R19" s="26">
        <v>280</v>
      </c>
      <c r="S19" s="26">
        <v>200</v>
      </c>
      <c r="T19" s="26">
        <v>4624</v>
      </c>
      <c r="U19" s="26">
        <v>4322</v>
      </c>
      <c r="V19" s="26">
        <v>302</v>
      </c>
      <c r="W19" s="26">
        <v>1407</v>
      </c>
      <c r="X19" s="26">
        <v>144</v>
      </c>
      <c r="Y19" s="26">
        <v>1023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240</v>
      </c>
      <c r="AH19" s="26">
        <v>0</v>
      </c>
      <c r="AI19" s="26">
        <v>0</v>
      </c>
      <c r="AJ19" s="26">
        <v>302</v>
      </c>
      <c r="AK19" s="26">
        <v>0</v>
      </c>
      <c r="AL19" s="26">
        <v>302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26">
        <v>0</v>
      </c>
      <c r="BA19" s="26">
        <v>0</v>
      </c>
      <c r="BB19" s="26">
        <v>0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0</v>
      </c>
      <c r="BL19" s="26">
        <v>0</v>
      </c>
      <c r="BM19" s="26">
        <v>520</v>
      </c>
      <c r="BN19" s="26">
        <v>520</v>
      </c>
      <c r="BO19" s="26">
        <v>0</v>
      </c>
      <c r="BP19" s="26">
        <v>0</v>
      </c>
      <c r="BQ19" s="26">
        <v>0</v>
      </c>
      <c r="BR19" s="26">
        <v>0</v>
      </c>
      <c r="BS19" s="26">
        <v>0</v>
      </c>
      <c r="BT19" s="26">
        <v>0</v>
      </c>
      <c r="BU19" s="26">
        <v>0</v>
      </c>
      <c r="BV19" s="26">
        <v>0</v>
      </c>
      <c r="BW19" s="26">
        <v>0</v>
      </c>
      <c r="BX19" s="26">
        <v>0</v>
      </c>
      <c r="BY19" s="26">
        <v>0</v>
      </c>
      <c r="BZ19" s="26">
        <v>0</v>
      </c>
      <c r="CA19" s="26">
        <v>0</v>
      </c>
      <c r="CB19" s="26">
        <v>0</v>
      </c>
      <c r="CC19" s="26">
        <v>0</v>
      </c>
      <c r="CD19" s="26">
        <v>0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  <c r="CM19" s="26">
        <v>0</v>
      </c>
      <c r="CN19" s="26">
        <v>0</v>
      </c>
      <c r="CO19" s="26">
        <v>0</v>
      </c>
      <c r="CP19" s="26">
        <v>0</v>
      </c>
      <c r="CQ19" s="26">
        <v>0</v>
      </c>
      <c r="CR19" s="26">
        <v>0</v>
      </c>
      <c r="CS19" s="26">
        <v>0</v>
      </c>
      <c r="CT19" s="26">
        <v>2395</v>
      </c>
      <c r="CU19" s="26">
        <v>2395</v>
      </c>
      <c r="CV19" s="26">
        <v>0</v>
      </c>
      <c r="CW19" s="26">
        <v>0</v>
      </c>
      <c r="CX19" s="26">
        <v>0</v>
      </c>
      <c r="CY19" s="26">
        <v>0</v>
      </c>
      <c r="CZ19" s="26">
        <v>2395</v>
      </c>
      <c r="DA19" s="26">
        <v>2395</v>
      </c>
      <c r="DB19" s="26">
        <v>0</v>
      </c>
      <c r="DC19" s="26">
        <v>0</v>
      </c>
      <c r="DD19" s="26">
        <v>0</v>
      </c>
      <c r="DE19" s="26">
        <v>0</v>
      </c>
      <c r="DF19" s="27">
        <v>6644</v>
      </c>
      <c r="DG19" s="27">
        <v>6002</v>
      </c>
      <c r="DH19" s="27">
        <v>642</v>
      </c>
    </row>
    <row r="20" spans="1:112" ht="15.75" x14ac:dyDescent="0.2">
      <c r="A20" s="25" t="s">
        <v>87</v>
      </c>
      <c r="B20" s="26">
        <v>200</v>
      </c>
      <c r="C20" s="26">
        <v>200</v>
      </c>
      <c r="D20" s="26">
        <v>0</v>
      </c>
      <c r="E20" s="26">
        <v>773</v>
      </c>
      <c r="F20" s="26">
        <v>580</v>
      </c>
      <c r="G20" s="26">
        <v>193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757</v>
      </c>
      <c r="U20" s="26">
        <v>755</v>
      </c>
      <c r="V20" s="26">
        <v>2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495</v>
      </c>
      <c r="BN20" s="26">
        <v>495</v>
      </c>
      <c r="BO20" s="26">
        <v>0</v>
      </c>
      <c r="BP20" s="26">
        <v>0</v>
      </c>
      <c r="BQ20" s="26">
        <v>0</v>
      </c>
      <c r="BR20" s="26">
        <v>0</v>
      </c>
      <c r="BS20" s="26">
        <v>0</v>
      </c>
      <c r="BT20" s="26">
        <v>0</v>
      </c>
      <c r="BU20" s="26">
        <v>0</v>
      </c>
      <c r="BV20" s="26">
        <v>0</v>
      </c>
      <c r="BW20" s="26">
        <v>0</v>
      </c>
      <c r="BX20" s="26">
        <v>0</v>
      </c>
      <c r="BY20" s="26">
        <v>0</v>
      </c>
      <c r="BZ20" s="26">
        <v>0</v>
      </c>
      <c r="CA20" s="26">
        <v>0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  <c r="CM20" s="26">
        <v>0</v>
      </c>
      <c r="CN20" s="26">
        <v>0</v>
      </c>
      <c r="CO20" s="26">
        <v>0</v>
      </c>
      <c r="CP20" s="26">
        <v>0</v>
      </c>
      <c r="CQ20" s="26">
        <v>0</v>
      </c>
      <c r="CR20" s="26">
        <v>0</v>
      </c>
      <c r="CS20" s="26">
        <v>0</v>
      </c>
      <c r="CT20" s="26">
        <v>262</v>
      </c>
      <c r="CU20" s="26">
        <v>260</v>
      </c>
      <c r="CV20" s="26">
        <v>2</v>
      </c>
      <c r="CW20" s="26">
        <v>0</v>
      </c>
      <c r="CX20" s="26">
        <v>0</v>
      </c>
      <c r="CY20" s="26">
        <v>0</v>
      </c>
      <c r="CZ20" s="26">
        <v>262</v>
      </c>
      <c r="DA20" s="26">
        <v>260</v>
      </c>
      <c r="DB20" s="26">
        <v>2</v>
      </c>
      <c r="DC20" s="26">
        <v>0</v>
      </c>
      <c r="DD20" s="26">
        <v>0</v>
      </c>
      <c r="DE20" s="26"/>
      <c r="DF20" s="27">
        <v>1730</v>
      </c>
      <c r="DG20" s="27">
        <v>1535</v>
      </c>
      <c r="DH20" s="27">
        <v>195</v>
      </c>
    </row>
    <row r="21" spans="1:112" ht="15.75" x14ac:dyDescent="0.2">
      <c r="A21" s="25" t="s">
        <v>88</v>
      </c>
      <c r="B21" s="26">
        <v>928</v>
      </c>
      <c r="C21" s="26">
        <v>698</v>
      </c>
      <c r="D21" s="26">
        <v>230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188</v>
      </c>
      <c r="L21" s="26">
        <v>160</v>
      </c>
      <c r="M21" s="26">
        <v>28</v>
      </c>
      <c r="N21" s="26">
        <v>0</v>
      </c>
      <c r="O21" s="26">
        <v>0</v>
      </c>
      <c r="P21" s="26">
        <v>0</v>
      </c>
      <c r="Q21" s="26">
        <v>1064</v>
      </c>
      <c r="R21" s="26">
        <v>964</v>
      </c>
      <c r="S21" s="26">
        <v>100</v>
      </c>
      <c r="T21" s="26">
        <v>320</v>
      </c>
      <c r="U21" s="26">
        <v>240</v>
      </c>
      <c r="V21" s="26">
        <v>80</v>
      </c>
      <c r="W21" s="26">
        <v>240</v>
      </c>
      <c r="X21" s="26">
        <v>0</v>
      </c>
      <c r="Y21" s="26">
        <v>240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80</v>
      </c>
      <c r="AK21" s="26">
        <v>0</v>
      </c>
      <c r="AL21" s="26">
        <v>80</v>
      </c>
      <c r="AM21" s="26"/>
      <c r="AN21" s="26"/>
      <c r="AO21" s="26"/>
      <c r="AP21" s="26"/>
      <c r="AQ21" s="26"/>
      <c r="AR21" s="26"/>
      <c r="AS21" s="26">
        <v>0</v>
      </c>
      <c r="AT21" s="26">
        <v>0</v>
      </c>
      <c r="AU21" s="26"/>
      <c r="AV21" s="26"/>
      <c r="AW21" s="26">
        <v>0</v>
      </c>
      <c r="AX21" s="26"/>
      <c r="AY21" s="26"/>
      <c r="AZ21" s="26">
        <v>0</v>
      </c>
      <c r="BA21" s="26"/>
      <c r="BB21" s="26"/>
      <c r="BC21" s="26"/>
      <c r="BD21" s="26">
        <v>0</v>
      </c>
      <c r="BE21" s="26"/>
      <c r="BF21" s="26"/>
      <c r="BG21" s="26">
        <v>0</v>
      </c>
      <c r="BH21" s="26"/>
      <c r="BI21" s="26"/>
      <c r="BJ21" s="26">
        <v>0</v>
      </c>
      <c r="BK21" s="26"/>
      <c r="BL21" s="26"/>
      <c r="BM21" s="26">
        <v>0</v>
      </c>
      <c r="BN21" s="26"/>
      <c r="BO21" s="26"/>
      <c r="BP21" s="26"/>
      <c r="BQ21" s="26"/>
      <c r="BR21" s="26"/>
      <c r="BS21" s="26">
        <v>0</v>
      </c>
      <c r="BT21" s="26"/>
      <c r="BU21" s="26"/>
      <c r="BV21" s="26">
        <v>0</v>
      </c>
      <c r="BW21" s="26"/>
      <c r="BX21" s="26"/>
      <c r="BY21" s="26">
        <v>0</v>
      </c>
      <c r="BZ21" s="26"/>
      <c r="CA21" s="26"/>
      <c r="CB21" s="26">
        <v>0</v>
      </c>
      <c r="CC21" s="26"/>
      <c r="CD21" s="26"/>
      <c r="CE21" s="26">
        <v>0</v>
      </c>
      <c r="CF21" s="26"/>
      <c r="CG21" s="26"/>
      <c r="CH21" s="26">
        <v>0</v>
      </c>
      <c r="CI21" s="26"/>
      <c r="CJ21" s="26"/>
      <c r="CK21" s="26">
        <v>0</v>
      </c>
      <c r="CL21" s="26"/>
      <c r="CM21" s="26"/>
      <c r="CN21" s="26">
        <v>0</v>
      </c>
      <c r="CO21" s="26"/>
      <c r="CP21" s="26"/>
      <c r="CQ21" s="26">
        <v>0</v>
      </c>
      <c r="CR21" s="26"/>
      <c r="CS21" s="26"/>
      <c r="CT21" s="26">
        <v>0</v>
      </c>
      <c r="CU21" s="26">
        <v>0</v>
      </c>
      <c r="CV21" s="26">
        <v>0</v>
      </c>
      <c r="CW21" s="26">
        <v>0</v>
      </c>
      <c r="CX21" s="26"/>
      <c r="CY21" s="26"/>
      <c r="CZ21" s="26">
        <v>0</v>
      </c>
      <c r="DA21" s="26"/>
      <c r="DB21" s="26"/>
      <c r="DC21" s="26">
        <v>0</v>
      </c>
      <c r="DD21" s="26"/>
      <c r="DE21" s="26"/>
      <c r="DF21" s="27">
        <v>2500</v>
      </c>
      <c r="DG21" s="27">
        <v>2062</v>
      </c>
      <c r="DH21" s="27">
        <v>438</v>
      </c>
    </row>
    <row r="22" spans="1:112" ht="15.75" x14ac:dyDescent="0.2">
      <c r="A22" s="25" t="s">
        <v>89</v>
      </c>
      <c r="B22" s="26">
        <v>0</v>
      </c>
      <c r="C22" s="26"/>
      <c r="D22" s="26"/>
      <c r="E22" s="26">
        <v>0</v>
      </c>
      <c r="F22" s="26"/>
      <c r="G22" s="26"/>
      <c r="H22" s="26">
        <v>0</v>
      </c>
      <c r="I22" s="26"/>
      <c r="J22" s="26"/>
      <c r="K22" s="26">
        <v>3390</v>
      </c>
      <c r="L22" s="26">
        <v>3390</v>
      </c>
      <c r="M22" s="26">
        <v>0</v>
      </c>
      <c r="N22" s="26">
        <v>600</v>
      </c>
      <c r="O22" s="26">
        <v>600</v>
      </c>
      <c r="P22" s="26">
        <v>0</v>
      </c>
      <c r="Q22" s="26">
        <v>1530</v>
      </c>
      <c r="R22" s="26">
        <v>1530</v>
      </c>
      <c r="S22" s="26">
        <v>0</v>
      </c>
      <c r="T22" s="26">
        <v>270</v>
      </c>
      <c r="U22" s="26">
        <v>270</v>
      </c>
      <c r="V22" s="26">
        <v>0</v>
      </c>
      <c r="W22" s="26">
        <v>270</v>
      </c>
      <c r="X22" s="26">
        <v>270</v>
      </c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>
        <v>0</v>
      </c>
      <c r="AK22" s="26"/>
      <c r="AL22" s="26"/>
      <c r="AM22" s="26"/>
      <c r="AN22" s="26"/>
      <c r="AO22" s="26"/>
      <c r="AP22" s="26"/>
      <c r="AQ22" s="26"/>
      <c r="AR22" s="26"/>
      <c r="AS22" s="26">
        <v>0</v>
      </c>
      <c r="AT22" s="26">
        <v>0</v>
      </c>
      <c r="AU22" s="26"/>
      <c r="AV22" s="26"/>
      <c r="AW22" s="26">
        <v>0</v>
      </c>
      <c r="AX22" s="26"/>
      <c r="AY22" s="26"/>
      <c r="AZ22" s="26">
        <v>0</v>
      </c>
      <c r="BA22" s="26"/>
      <c r="BB22" s="26"/>
      <c r="BC22" s="26"/>
      <c r="BD22" s="26">
        <v>0</v>
      </c>
      <c r="BE22" s="26"/>
      <c r="BF22" s="26"/>
      <c r="BG22" s="26">
        <v>0</v>
      </c>
      <c r="BH22" s="26"/>
      <c r="BI22" s="26"/>
      <c r="BJ22" s="26">
        <v>0</v>
      </c>
      <c r="BK22" s="26"/>
      <c r="BL22" s="26"/>
      <c r="BM22" s="26">
        <v>0</v>
      </c>
      <c r="BN22" s="26"/>
      <c r="BO22" s="26"/>
      <c r="BP22" s="26"/>
      <c r="BQ22" s="26"/>
      <c r="BR22" s="26"/>
      <c r="BS22" s="26">
        <v>0</v>
      </c>
      <c r="BT22" s="26"/>
      <c r="BU22" s="26"/>
      <c r="BV22" s="26">
        <v>0</v>
      </c>
      <c r="BW22" s="26"/>
      <c r="BX22" s="26"/>
      <c r="BY22" s="26">
        <v>0</v>
      </c>
      <c r="BZ22" s="26"/>
      <c r="CA22" s="26"/>
      <c r="CB22" s="26">
        <v>0</v>
      </c>
      <c r="CC22" s="26"/>
      <c r="CD22" s="26"/>
      <c r="CE22" s="26">
        <v>0</v>
      </c>
      <c r="CF22" s="26"/>
      <c r="CG22" s="26"/>
      <c r="CH22" s="26">
        <v>0</v>
      </c>
      <c r="CI22" s="26"/>
      <c r="CJ22" s="26"/>
      <c r="CK22" s="26">
        <v>0</v>
      </c>
      <c r="CL22" s="26"/>
      <c r="CM22" s="26"/>
      <c r="CN22" s="26">
        <v>0</v>
      </c>
      <c r="CO22" s="26"/>
      <c r="CP22" s="26"/>
      <c r="CQ22" s="26">
        <v>0</v>
      </c>
      <c r="CR22" s="26"/>
      <c r="CS22" s="26"/>
      <c r="CT22" s="26">
        <v>0</v>
      </c>
      <c r="CU22" s="26">
        <v>0</v>
      </c>
      <c r="CV22" s="26">
        <v>0</v>
      </c>
      <c r="CW22" s="26">
        <v>0</v>
      </c>
      <c r="CX22" s="26"/>
      <c r="CY22" s="26"/>
      <c r="CZ22" s="26">
        <v>0</v>
      </c>
      <c r="DA22" s="26"/>
      <c r="DB22" s="26"/>
      <c r="DC22" s="26">
        <v>0</v>
      </c>
      <c r="DD22" s="26"/>
      <c r="DE22" s="26"/>
      <c r="DF22" s="27">
        <v>5790</v>
      </c>
      <c r="DG22" s="27">
        <v>5790</v>
      </c>
      <c r="DH22" s="27">
        <v>0</v>
      </c>
    </row>
    <row r="23" spans="1:112" ht="15.75" x14ac:dyDescent="0.2">
      <c r="A23" s="25" t="s">
        <v>90</v>
      </c>
      <c r="B23" s="26">
        <v>1050</v>
      </c>
      <c r="C23" s="26">
        <v>1000</v>
      </c>
      <c r="D23" s="26">
        <v>50</v>
      </c>
      <c r="E23" s="26">
        <v>2300</v>
      </c>
      <c r="F23" s="26">
        <v>1500</v>
      </c>
      <c r="G23" s="26">
        <v>800</v>
      </c>
      <c r="H23" s="26">
        <v>0</v>
      </c>
      <c r="I23" s="26">
        <v>0</v>
      </c>
      <c r="J23" s="26">
        <v>0</v>
      </c>
      <c r="K23" s="26">
        <v>1800</v>
      </c>
      <c r="L23" s="26">
        <v>1800</v>
      </c>
      <c r="M23" s="26">
        <v>0</v>
      </c>
      <c r="N23" s="26">
        <v>1800</v>
      </c>
      <c r="O23" s="26">
        <v>1800</v>
      </c>
      <c r="P23" s="26">
        <v>0</v>
      </c>
      <c r="Q23" s="26">
        <v>7600</v>
      </c>
      <c r="R23" s="26">
        <v>6150</v>
      </c>
      <c r="S23" s="26">
        <v>1450</v>
      </c>
      <c r="T23" s="26">
        <v>2550</v>
      </c>
      <c r="U23" s="26">
        <v>2350</v>
      </c>
      <c r="V23" s="26">
        <v>200</v>
      </c>
      <c r="W23" s="26">
        <v>0</v>
      </c>
      <c r="X23" s="26"/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100</v>
      </c>
      <c r="AK23" s="26"/>
      <c r="AL23" s="26">
        <v>100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0</v>
      </c>
      <c r="AZ23" s="26">
        <v>0</v>
      </c>
      <c r="BA23" s="26">
        <v>0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50</v>
      </c>
      <c r="BH23" s="26">
        <v>50</v>
      </c>
      <c r="BI23" s="26">
        <v>0</v>
      </c>
      <c r="BJ23" s="26">
        <v>0</v>
      </c>
      <c r="BK23" s="26">
        <v>0</v>
      </c>
      <c r="BL23" s="26">
        <v>0</v>
      </c>
      <c r="BM23" s="26">
        <v>550</v>
      </c>
      <c r="BN23" s="26">
        <v>550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0</v>
      </c>
      <c r="BX23" s="26">
        <v>0</v>
      </c>
      <c r="BY23" s="26">
        <v>0</v>
      </c>
      <c r="BZ23" s="26">
        <v>0</v>
      </c>
      <c r="CA23" s="26">
        <v>0</v>
      </c>
      <c r="CB23" s="26">
        <v>0</v>
      </c>
      <c r="CC23" s="26">
        <v>0</v>
      </c>
      <c r="CD23" s="26">
        <v>0</v>
      </c>
      <c r="CE23" s="26">
        <v>150</v>
      </c>
      <c r="CF23" s="26">
        <v>150</v>
      </c>
      <c r="CG23" s="26">
        <v>0</v>
      </c>
      <c r="CH23" s="26">
        <v>750</v>
      </c>
      <c r="CI23" s="26">
        <v>700</v>
      </c>
      <c r="CJ23" s="26">
        <v>50</v>
      </c>
      <c r="CK23" s="26">
        <v>0</v>
      </c>
      <c r="CL23" s="26">
        <v>0</v>
      </c>
      <c r="CM23" s="26">
        <v>0</v>
      </c>
      <c r="CN23" s="26">
        <v>950</v>
      </c>
      <c r="CO23" s="26">
        <v>900</v>
      </c>
      <c r="CP23" s="26">
        <v>50</v>
      </c>
      <c r="CQ23" s="26">
        <v>0</v>
      </c>
      <c r="CR23" s="26"/>
      <c r="CS23" s="26"/>
      <c r="CT23" s="26">
        <v>0</v>
      </c>
      <c r="CU23" s="26">
        <v>0</v>
      </c>
      <c r="CV23" s="26">
        <v>0</v>
      </c>
      <c r="CW23" s="26">
        <v>0</v>
      </c>
      <c r="CX23" s="26"/>
      <c r="CY23" s="26"/>
      <c r="CZ23" s="26">
        <v>0</v>
      </c>
      <c r="DA23" s="26"/>
      <c r="DB23" s="26"/>
      <c r="DC23" s="26">
        <v>0</v>
      </c>
      <c r="DD23" s="26"/>
      <c r="DE23" s="26"/>
      <c r="DF23" s="27">
        <v>17100</v>
      </c>
      <c r="DG23" s="27">
        <v>14600</v>
      </c>
      <c r="DH23" s="27">
        <v>2500</v>
      </c>
    </row>
    <row r="24" spans="1:112" ht="15.75" x14ac:dyDescent="0.2">
      <c r="A24" s="25" t="s">
        <v>91</v>
      </c>
      <c r="B24" s="26">
        <v>899</v>
      </c>
      <c r="C24" s="26">
        <v>699</v>
      </c>
      <c r="D24" s="26">
        <v>200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704</v>
      </c>
      <c r="R24" s="26">
        <v>640</v>
      </c>
      <c r="S24" s="26">
        <v>64</v>
      </c>
      <c r="T24" s="26">
        <v>5841</v>
      </c>
      <c r="U24" s="26">
        <v>4393</v>
      </c>
      <c r="V24" s="26">
        <v>1448</v>
      </c>
      <c r="W24" s="26">
        <v>2191</v>
      </c>
      <c r="X24" s="26">
        <v>0</v>
      </c>
      <c r="Y24" s="26">
        <v>1500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691</v>
      </c>
      <c r="AH24" s="26">
        <v>0</v>
      </c>
      <c r="AI24" s="26">
        <v>0</v>
      </c>
      <c r="AJ24" s="26">
        <v>1448</v>
      </c>
      <c r="AK24" s="26">
        <v>0</v>
      </c>
      <c r="AL24" s="26">
        <v>1448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131</v>
      </c>
      <c r="BH24" s="26">
        <v>131</v>
      </c>
      <c r="BI24" s="26">
        <v>0</v>
      </c>
      <c r="BJ24" s="26">
        <v>0</v>
      </c>
      <c r="BK24" s="26">
        <v>0</v>
      </c>
      <c r="BL24" s="26">
        <v>0</v>
      </c>
      <c r="BM24" s="26">
        <v>947</v>
      </c>
      <c r="BN24" s="26">
        <v>947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0</v>
      </c>
      <c r="CB24" s="26">
        <v>0</v>
      </c>
      <c r="CC24" s="26">
        <v>0</v>
      </c>
      <c r="CD24" s="26">
        <v>0</v>
      </c>
      <c r="CE24" s="26">
        <v>492</v>
      </c>
      <c r="CF24" s="26">
        <v>492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  <c r="CM24" s="26">
        <v>0</v>
      </c>
      <c r="CN24" s="26">
        <v>132</v>
      </c>
      <c r="CO24" s="26">
        <v>132</v>
      </c>
      <c r="CP24" s="26">
        <v>0</v>
      </c>
      <c r="CQ24" s="26">
        <v>0</v>
      </c>
      <c r="CR24" s="26">
        <v>0</v>
      </c>
      <c r="CS24" s="26">
        <v>0</v>
      </c>
      <c r="CT24" s="26">
        <v>500</v>
      </c>
      <c r="CU24" s="26">
        <v>500</v>
      </c>
      <c r="CV24" s="26">
        <v>0</v>
      </c>
      <c r="CW24" s="26">
        <v>0</v>
      </c>
      <c r="CX24" s="26">
        <v>0</v>
      </c>
      <c r="CY24" s="26">
        <v>0</v>
      </c>
      <c r="CZ24" s="26">
        <v>0</v>
      </c>
      <c r="DA24" s="26">
        <v>0</v>
      </c>
      <c r="DB24" s="26">
        <v>0</v>
      </c>
      <c r="DC24" s="26">
        <v>500</v>
      </c>
      <c r="DD24" s="26">
        <v>500</v>
      </c>
      <c r="DE24" s="26"/>
      <c r="DF24" s="27">
        <v>7444</v>
      </c>
      <c r="DG24" s="27">
        <v>5732</v>
      </c>
      <c r="DH24" s="27">
        <v>1712</v>
      </c>
    </row>
    <row r="25" spans="1:112" ht="15.75" x14ac:dyDescent="0.2">
      <c r="A25" s="25" t="s">
        <v>92</v>
      </c>
      <c r="B25" s="26">
        <v>395</v>
      </c>
      <c r="C25" s="26">
        <v>369</v>
      </c>
      <c r="D25" s="26">
        <v>26</v>
      </c>
      <c r="E25" s="26">
        <v>724</v>
      </c>
      <c r="F25" s="26">
        <v>658</v>
      </c>
      <c r="G25" s="26">
        <v>66</v>
      </c>
      <c r="H25" s="26">
        <v>0</v>
      </c>
      <c r="I25" s="26">
        <v>0</v>
      </c>
      <c r="J25" s="26">
        <v>0</v>
      </c>
      <c r="K25" s="26">
        <v>4216</v>
      </c>
      <c r="L25" s="26">
        <v>4216</v>
      </c>
      <c r="M25" s="26">
        <v>0</v>
      </c>
      <c r="N25" s="26">
        <v>5212</v>
      </c>
      <c r="O25" s="26">
        <v>5212</v>
      </c>
      <c r="P25" s="26">
        <v>0</v>
      </c>
      <c r="Q25" s="26">
        <v>1764</v>
      </c>
      <c r="R25" s="26">
        <v>422</v>
      </c>
      <c r="S25" s="26">
        <v>1342</v>
      </c>
      <c r="T25" s="26">
        <v>2006</v>
      </c>
      <c r="U25" s="26">
        <v>850</v>
      </c>
      <c r="V25" s="26">
        <v>1156</v>
      </c>
      <c r="W25" s="26">
        <v>850</v>
      </c>
      <c r="X25" s="26">
        <v>0</v>
      </c>
      <c r="Y25" s="26">
        <v>850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1156</v>
      </c>
      <c r="AK25" s="26">
        <v>0</v>
      </c>
      <c r="AL25" s="26">
        <v>1156</v>
      </c>
      <c r="AM25" s="26"/>
      <c r="AN25" s="26"/>
      <c r="AO25" s="26"/>
      <c r="AP25" s="26"/>
      <c r="AQ25" s="26"/>
      <c r="AR25" s="26"/>
      <c r="AS25" s="26">
        <v>0</v>
      </c>
      <c r="AT25" s="26">
        <v>0</v>
      </c>
      <c r="AU25" s="26"/>
      <c r="AV25" s="26"/>
      <c r="AW25" s="26">
        <v>0</v>
      </c>
      <c r="AX25" s="26"/>
      <c r="AY25" s="26"/>
      <c r="AZ25" s="26">
        <v>0</v>
      </c>
      <c r="BA25" s="26"/>
      <c r="BB25" s="26"/>
      <c r="BC25" s="26"/>
      <c r="BD25" s="26">
        <v>0</v>
      </c>
      <c r="BE25" s="26"/>
      <c r="BF25" s="26"/>
      <c r="BG25" s="26">
        <v>0</v>
      </c>
      <c r="BH25" s="26"/>
      <c r="BI25" s="26"/>
      <c r="BJ25" s="26">
        <v>0</v>
      </c>
      <c r="BK25" s="26"/>
      <c r="BL25" s="26"/>
      <c r="BM25" s="26">
        <v>0</v>
      </c>
      <c r="BN25" s="26"/>
      <c r="BO25" s="26"/>
      <c r="BP25" s="26"/>
      <c r="BQ25" s="26"/>
      <c r="BR25" s="26"/>
      <c r="BS25" s="26">
        <v>0</v>
      </c>
      <c r="BT25" s="26"/>
      <c r="BU25" s="26"/>
      <c r="BV25" s="26">
        <v>0</v>
      </c>
      <c r="BW25" s="26"/>
      <c r="BX25" s="26"/>
      <c r="BY25" s="26">
        <v>0</v>
      </c>
      <c r="BZ25" s="26"/>
      <c r="CA25" s="26"/>
      <c r="CB25" s="26">
        <v>0</v>
      </c>
      <c r="CC25" s="26"/>
      <c r="CD25" s="26"/>
      <c r="CE25" s="26">
        <v>0</v>
      </c>
      <c r="CF25" s="26"/>
      <c r="CG25" s="26"/>
      <c r="CH25" s="26">
        <v>0</v>
      </c>
      <c r="CI25" s="26"/>
      <c r="CJ25" s="26"/>
      <c r="CK25" s="26">
        <v>0</v>
      </c>
      <c r="CL25" s="26"/>
      <c r="CM25" s="26"/>
      <c r="CN25" s="26">
        <v>0</v>
      </c>
      <c r="CO25" s="26"/>
      <c r="CP25" s="26"/>
      <c r="CQ25" s="26">
        <v>0</v>
      </c>
      <c r="CR25" s="26"/>
      <c r="CS25" s="26"/>
      <c r="CT25" s="26">
        <v>0</v>
      </c>
      <c r="CU25" s="26">
        <v>0</v>
      </c>
      <c r="CV25" s="26">
        <v>0</v>
      </c>
      <c r="CW25" s="26">
        <v>0</v>
      </c>
      <c r="CX25" s="26"/>
      <c r="CY25" s="26"/>
      <c r="CZ25" s="26">
        <v>0</v>
      </c>
      <c r="DA25" s="26"/>
      <c r="DB25" s="26"/>
      <c r="DC25" s="26">
        <v>0</v>
      </c>
      <c r="DD25" s="26"/>
      <c r="DE25" s="26"/>
      <c r="DF25" s="27">
        <v>14317</v>
      </c>
      <c r="DG25" s="27">
        <v>11727</v>
      </c>
      <c r="DH25" s="27">
        <v>2590</v>
      </c>
    </row>
    <row r="26" spans="1:112" ht="15.75" x14ac:dyDescent="0.2">
      <c r="A26" s="25" t="s">
        <v>93</v>
      </c>
      <c r="B26" s="26">
        <v>0</v>
      </c>
      <c r="C26" s="26"/>
      <c r="D26" s="26"/>
      <c r="E26" s="26">
        <v>4400</v>
      </c>
      <c r="F26" s="26">
        <v>2950</v>
      </c>
      <c r="G26" s="26">
        <v>1450</v>
      </c>
      <c r="H26" s="26">
        <v>0</v>
      </c>
      <c r="I26" s="26">
        <v>0</v>
      </c>
      <c r="J26" s="26">
        <v>0</v>
      </c>
      <c r="K26" s="26">
        <v>5662</v>
      </c>
      <c r="L26" s="26">
        <v>5662</v>
      </c>
      <c r="M26" s="26">
        <v>0</v>
      </c>
      <c r="N26" s="26">
        <v>1937</v>
      </c>
      <c r="O26" s="26">
        <v>1937</v>
      </c>
      <c r="P26" s="26">
        <v>0</v>
      </c>
      <c r="Q26" s="26">
        <v>7790</v>
      </c>
      <c r="R26" s="26">
        <v>4696</v>
      </c>
      <c r="S26" s="26">
        <v>3094</v>
      </c>
      <c r="T26" s="26">
        <v>447</v>
      </c>
      <c r="U26" s="26">
        <v>250</v>
      </c>
      <c r="V26" s="26">
        <v>197</v>
      </c>
      <c r="W26" s="26">
        <v>250</v>
      </c>
      <c r="X26" s="26">
        <v>250</v>
      </c>
      <c r="Y26" s="26">
        <v>0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>
        <v>197</v>
      </c>
      <c r="AK26" s="26">
        <v>197</v>
      </c>
      <c r="AL26" s="26">
        <v>0</v>
      </c>
      <c r="AM26" s="26"/>
      <c r="AN26" s="26"/>
      <c r="AO26" s="26"/>
      <c r="AP26" s="26"/>
      <c r="AQ26" s="26"/>
      <c r="AR26" s="26"/>
      <c r="AS26" s="26">
        <v>0</v>
      </c>
      <c r="AT26" s="26">
        <v>0</v>
      </c>
      <c r="AU26" s="26"/>
      <c r="AV26" s="26"/>
      <c r="AW26" s="26">
        <v>0</v>
      </c>
      <c r="AX26" s="26"/>
      <c r="AY26" s="26"/>
      <c r="AZ26" s="26">
        <v>0</v>
      </c>
      <c r="BA26" s="26"/>
      <c r="BB26" s="26"/>
      <c r="BC26" s="26"/>
      <c r="BD26" s="26">
        <v>0</v>
      </c>
      <c r="BE26" s="26"/>
      <c r="BF26" s="26"/>
      <c r="BG26" s="26">
        <v>0</v>
      </c>
      <c r="BH26" s="26"/>
      <c r="BI26" s="26"/>
      <c r="BJ26" s="26">
        <v>0</v>
      </c>
      <c r="BK26" s="26"/>
      <c r="BL26" s="26"/>
      <c r="BM26" s="26">
        <v>0</v>
      </c>
      <c r="BN26" s="26"/>
      <c r="BO26" s="26"/>
      <c r="BP26" s="26"/>
      <c r="BQ26" s="26"/>
      <c r="BR26" s="26"/>
      <c r="BS26" s="26">
        <v>0</v>
      </c>
      <c r="BT26" s="26"/>
      <c r="BU26" s="26"/>
      <c r="BV26" s="26">
        <v>0</v>
      </c>
      <c r="BW26" s="26"/>
      <c r="BX26" s="26"/>
      <c r="BY26" s="26">
        <v>0</v>
      </c>
      <c r="BZ26" s="26"/>
      <c r="CA26" s="26"/>
      <c r="CB26" s="26">
        <v>0</v>
      </c>
      <c r="CC26" s="26"/>
      <c r="CD26" s="26"/>
      <c r="CE26" s="26">
        <v>0</v>
      </c>
      <c r="CF26" s="26"/>
      <c r="CG26" s="26"/>
      <c r="CH26" s="26">
        <v>0</v>
      </c>
      <c r="CI26" s="26"/>
      <c r="CJ26" s="26"/>
      <c r="CK26" s="26">
        <v>0</v>
      </c>
      <c r="CL26" s="26"/>
      <c r="CM26" s="26"/>
      <c r="CN26" s="26">
        <v>0</v>
      </c>
      <c r="CO26" s="26"/>
      <c r="CP26" s="26"/>
      <c r="CQ26" s="26">
        <v>0</v>
      </c>
      <c r="CR26" s="26"/>
      <c r="CS26" s="26"/>
      <c r="CT26" s="26">
        <v>0</v>
      </c>
      <c r="CU26" s="26">
        <v>0</v>
      </c>
      <c r="CV26" s="26">
        <v>0</v>
      </c>
      <c r="CW26" s="26">
        <v>0</v>
      </c>
      <c r="CX26" s="26"/>
      <c r="CY26" s="26"/>
      <c r="CZ26" s="26">
        <v>0</v>
      </c>
      <c r="DA26" s="26"/>
      <c r="DB26" s="26"/>
      <c r="DC26" s="26">
        <v>0</v>
      </c>
      <c r="DD26" s="26"/>
      <c r="DE26" s="26"/>
      <c r="DF26" s="27">
        <v>20236</v>
      </c>
      <c r="DG26" s="27">
        <v>15495</v>
      </c>
      <c r="DH26" s="27">
        <v>4741</v>
      </c>
    </row>
    <row r="27" spans="1:112" ht="15.75" x14ac:dyDescent="0.2">
      <c r="A27" s="25" t="s">
        <v>94</v>
      </c>
      <c r="B27" s="26">
        <v>0</v>
      </c>
      <c r="C27" s="26"/>
      <c r="D27" s="26"/>
      <c r="E27" s="26">
        <v>0</v>
      </c>
      <c r="F27" s="26"/>
      <c r="G27" s="26"/>
      <c r="H27" s="26">
        <v>0</v>
      </c>
      <c r="I27" s="26"/>
      <c r="J27" s="26"/>
      <c r="K27" s="26">
        <v>0</v>
      </c>
      <c r="L27" s="26"/>
      <c r="M27" s="26"/>
      <c r="N27" s="26">
        <v>0</v>
      </c>
      <c r="O27" s="26"/>
      <c r="P27" s="26"/>
      <c r="Q27" s="26">
        <v>7510</v>
      </c>
      <c r="R27" s="26">
        <v>7510</v>
      </c>
      <c r="S27" s="26">
        <v>0</v>
      </c>
      <c r="T27" s="26">
        <v>2490</v>
      </c>
      <c r="U27" s="26">
        <v>2490</v>
      </c>
      <c r="V27" s="26">
        <v>0</v>
      </c>
      <c r="W27" s="26">
        <v>2490</v>
      </c>
      <c r="X27" s="26">
        <v>2490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>
        <v>0</v>
      </c>
      <c r="AK27" s="26"/>
      <c r="AL27" s="26"/>
      <c r="AM27" s="26"/>
      <c r="AN27" s="26"/>
      <c r="AO27" s="26"/>
      <c r="AP27" s="26"/>
      <c r="AQ27" s="26"/>
      <c r="AR27" s="26"/>
      <c r="AS27" s="26">
        <v>0</v>
      </c>
      <c r="AT27" s="26">
        <v>0</v>
      </c>
      <c r="AU27" s="26"/>
      <c r="AV27" s="26"/>
      <c r="AW27" s="26">
        <v>0</v>
      </c>
      <c r="AX27" s="26"/>
      <c r="AY27" s="26"/>
      <c r="AZ27" s="26">
        <v>0</v>
      </c>
      <c r="BA27" s="26"/>
      <c r="BB27" s="26"/>
      <c r="BC27" s="26"/>
      <c r="BD27" s="26">
        <v>0</v>
      </c>
      <c r="BE27" s="26"/>
      <c r="BF27" s="26"/>
      <c r="BG27" s="26">
        <v>0</v>
      </c>
      <c r="BH27" s="26"/>
      <c r="BI27" s="26"/>
      <c r="BJ27" s="26">
        <v>0</v>
      </c>
      <c r="BK27" s="26"/>
      <c r="BL27" s="26"/>
      <c r="BM27" s="26">
        <v>0</v>
      </c>
      <c r="BN27" s="26"/>
      <c r="BO27" s="26"/>
      <c r="BP27" s="26"/>
      <c r="BQ27" s="26"/>
      <c r="BR27" s="26"/>
      <c r="BS27" s="26">
        <v>0</v>
      </c>
      <c r="BT27" s="26"/>
      <c r="BU27" s="26"/>
      <c r="BV27" s="26">
        <v>0</v>
      </c>
      <c r="BW27" s="26"/>
      <c r="BX27" s="26"/>
      <c r="BY27" s="26">
        <v>0</v>
      </c>
      <c r="BZ27" s="26"/>
      <c r="CA27" s="26"/>
      <c r="CB27" s="26">
        <v>0</v>
      </c>
      <c r="CC27" s="26"/>
      <c r="CD27" s="26"/>
      <c r="CE27" s="26">
        <v>0</v>
      </c>
      <c r="CF27" s="26"/>
      <c r="CG27" s="26"/>
      <c r="CH27" s="26">
        <v>0</v>
      </c>
      <c r="CI27" s="26"/>
      <c r="CJ27" s="26"/>
      <c r="CK27" s="26">
        <v>0</v>
      </c>
      <c r="CL27" s="26"/>
      <c r="CM27" s="26"/>
      <c r="CN27" s="26">
        <v>0</v>
      </c>
      <c r="CO27" s="26"/>
      <c r="CP27" s="26"/>
      <c r="CQ27" s="26">
        <v>0</v>
      </c>
      <c r="CR27" s="26"/>
      <c r="CS27" s="26"/>
      <c r="CT27" s="26">
        <v>0</v>
      </c>
      <c r="CU27" s="26">
        <v>0</v>
      </c>
      <c r="CV27" s="26">
        <v>0</v>
      </c>
      <c r="CW27" s="26">
        <v>0</v>
      </c>
      <c r="CX27" s="26"/>
      <c r="CY27" s="26"/>
      <c r="CZ27" s="26">
        <v>0</v>
      </c>
      <c r="DA27" s="26"/>
      <c r="DB27" s="26"/>
      <c r="DC27" s="26">
        <v>0</v>
      </c>
      <c r="DD27" s="26"/>
      <c r="DE27" s="26"/>
      <c r="DF27" s="27">
        <v>10000</v>
      </c>
      <c r="DG27" s="27">
        <v>10000</v>
      </c>
      <c r="DH27" s="27">
        <v>0</v>
      </c>
    </row>
    <row r="28" spans="1:112" ht="15.75" x14ac:dyDescent="0.2">
      <c r="A28" s="25" t="s">
        <v>95</v>
      </c>
      <c r="B28" s="26">
        <v>0</v>
      </c>
      <c r="C28" s="26"/>
      <c r="D28" s="26"/>
      <c r="E28" s="26">
        <v>0</v>
      </c>
      <c r="F28" s="26"/>
      <c r="G28" s="26"/>
      <c r="H28" s="26">
        <v>0</v>
      </c>
      <c r="I28" s="26"/>
      <c r="J28" s="26"/>
      <c r="K28" s="26">
        <v>0</v>
      </c>
      <c r="L28" s="26"/>
      <c r="M28" s="26"/>
      <c r="N28" s="26">
        <v>0</v>
      </c>
      <c r="O28" s="26"/>
      <c r="P28" s="26"/>
      <c r="Q28" s="26">
        <v>432</v>
      </c>
      <c r="R28" s="26">
        <v>380</v>
      </c>
      <c r="S28" s="26">
        <v>52</v>
      </c>
      <c r="T28" s="26">
        <v>4134</v>
      </c>
      <c r="U28" s="26">
        <v>3502</v>
      </c>
      <c r="V28" s="26">
        <v>632</v>
      </c>
      <c r="W28" s="26">
        <v>2449</v>
      </c>
      <c r="X28" s="26">
        <v>0</v>
      </c>
      <c r="Y28" s="26">
        <v>2449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632</v>
      </c>
      <c r="AK28" s="26">
        <v>0</v>
      </c>
      <c r="AL28" s="26">
        <v>632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>
        <v>0</v>
      </c>
      <c r="AU28" s="26">
        <v>0</v>
      </c>
      <c r="AV28" s="26">
        <v>0</v>
      </c>
      <c r="AW28" s="26">
        <v>0</v>
      </c>
      <c r="AX28" s="26">
        <v>0</v>
      </c>
      <c r="AY28" s="26">
        <v>0</v>
      </c>
      <c r="AZ28" s="26">
        <v>0</v>
      </c>
      <c r="BA28" s="26">
        <v>0</v>
      </c>
      <c r="BB28" s="26">
        <v>0</v>
      </c>
      <c r="BC28" s="26">
        <v>0</v>
      </c>
      <c r="BD28" s="26">
        <v>0</v>
      </c>
      <c r="BE28" s="26">
        <v>0</v>
      </c>
      <c r="BF28" s="26">
        <v>0</v>
      </c>
      <c r="BG28" s="26">
        <v>0</v>
      </c>
      <c r="BH28" s="26">
        <v>0</v>
      </c>
      <c r="BI28" s="26">
        <v>0</v>
      </c>
      <c r="BJ28" s="26">
        <v>0</v>
      </c>
      <c r="BK28" s="26">
        <v>0</v>
      </c>
      <c r="BL28" s="26">
        <v>0</v>
      </c>
      <c r="BM28" s="26">
        <v>1053</v>
      </c>
      <c r="BN28" s="26">
        <v>1053</v>
      </c>
      <c r="BO28" s="26"/>
      <c r="BP28" s="26"/>
      <c r="BQ28" s="26"/>
      <c r="BR28" s="26"/>
      <c r="BS28" s="26">
        <v>0</v>
      </c>
      <c r="BT28" s="26"/>
      <c r="BU28" s="26"/>
      <c r="BV28" s="26">
        <v>0</v>
      </c>
      <c r="BW28" s="26"/>
      <c r="BX28" s="26"/>
      <c r="BY28" s="26">
        <v>0</v>
      </c>
      <c r="BZ28" s="26"/>
      <c r="CA28" s="26"/>
      <c r="CB28" s="26">
        <v>0</v>
      </c>
      <c r="CC28" s="26"/>
      <c r="CD28" s="26"/>
      <c r="CE28" s="26">
        <v>0</v>
      </c>
      <c r="CF28" s="26"/>
      <c r="CG28" s="26"/>
      <c r="CH28" s="26">
        <v>0</v>
      </c>
      <c r="CI28" s="26"/>
      <c r="CJ28" s="26"/>
      <c r="CK28" s="26">
        <v>0</v>
      </c>
      <c r="CL28" s="26"/>
      <c r="CM28" s="26"/>
      <c r="CN28" s="26">
        <v>0</v>
      </c>
      <c r="CO28" s="26"/>
      <c r="CP28" s="26"/>
      <c r="CQ28" s="26">
        <v>0</v>
      </c>
      <c r="CR28" s="26"/>
      <c r="CS28" s="26"/>
      <c r="CT28" s="26">
        <v>0</v>
      </c>
      <c r="CU28" s="26">
        <v>0</v>
      </c>
      <c r="CV28" s="26">
        <v>0</v>
      </c>
      <c r="CW28" s="26">
        <v>0</v>
      </c>
      <c r="CX28" s="26"/>
      <c r="CY28" s="26"/>
      <c r="CZ28" s="26">
        <v>0</v>
      </c>
      <c r="DA28" s="26"/>
      <c r="DB28" s="26"/>
      <c r="DC28" s="26">
        <v>0</v>
      </c>
      <c r="DD28" s="26"/>
      <c r="DE28" s="26"/>
      <c r="DF28" s="27">
        <v>4566</v>
      </c>
      <c r="DG28" s="27">
        <v>3882</v>
      </c>
      <c r="DH28" s="27">
        <v>684</v>
      </c>
    </row>
    <row r="29" spans="1:112" ht="15.75" x14ac:dyDescent="0.2">
      <c r="A29" s="25" t="s">
        <v>96</v>
      </c>
      <c r="B29" s="26">
        <v>4082</v>
      </c>
      <c r="C29" s="26">
        <v>3852</v>
      </c>
      <c r="D29" s="26">
        <v>230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1506</v>
      </c>
      <c r="R29" s="26">
        <v>1100</v>
      </c>
      <c r="S29" s="26">
        <v>406</v>
      </c>
      <c r="T29" s="26">
        <v>10334</v>
      </c>
      <c r="U29" s="26">
        <v>9281</v>
      </c>
      <c r="V29" s="26">
        <v>1053</v>
      </c>
      <c r="W29" s="26">
        <v>5905</v>
      </c>
      <c r="X29" s="26">
        <v>0</v>
      </c>
      <c r="Y29" s="26">
        <v>2647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3258</v>
      </c>
      <c r="AH29" s="26">
        <v>0</v>
      </c>
      <c r="AI29" s="26">
        <v>0</v>
      </c>
      <c r="AJ29" s="26">
        <v>1053</v>
      </c>
      <c r="AK29" s="26">
        <v>0</v>
      </c>
      <c r="AL29" s="26">
        <v>1053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  <c r="AT29" s="26">
        <v>0</v>
      </c>
      <c r="AU29" s="26">
        <v>0</v>
      </c>
      <c r="AV29" s="26">
        <v>0</v>
      </c>
      <c r="AW29" s="26">
        <v>0</v>
      </c>
      <c r="AX29" s="26">
        <v>0</v>
      </c>
      <c r="AY29" s="26">
        <v>0</v>
      </c>
      <c r="AZ29" s="26">
        <v>0</v>
      </c>
      <c r="BA29" s="26">
        <v>0</v>
      </c>
      <c r="BB29" s="26">
        <v>0</v>
      </c>
      <c r="BC29" s="26">
        <v>0</v>
      </c>
      <c r="BD29" s="26">
        <v>0</v>
      </c>
      <c r="BE29" s="26">
        <v>0</v>
      </c>
      <c r="BF29" s="26">
        <v>0</v>
      </c>
      <c r="BG29" s="26">
        <v>921</v>
      </c>
      <c r="BH29" s="26">
        <v>921</v>
      </c>
      <c r="BI29" s="26">
        <v>0</v>
      </c>
      <c r="BJ29" s="26">
        <v>0</v>
      </c>
      <c r="BK29" s="26">
        <v>0</v>
      </c>
      <c r="BL29" s="26">
        <v>0</v>
      </c>
      <c r="BM29" s="26">
        <v>658</v>
      </c>
      <c r="BN29" s="26">
        <v>658</v>
      </c>
      <c r="BO29" s="26">
        <v>0</v>
      </c>
      <c r="BP29" s="26">
        <v>0</v>
      </c>
      <c r="BQ29" s="26">
        <v>0</v>
      </c>
      <c r="BR29" s="26">
        <v>0</v>
      </c>
      <c r="BS29" s="26">
        <v>0</v>
      </c>
      <c r="BT29" s="26">
        <v>0</v>
      </c>
      <c r="BU29" s="26">
        <v>0</v>
      </c>
      <c r="BV29" s="26">
        <v>0</v>
      </c>
      <c r="BW29" s="26">
        <v>0</v>
      </c>
      <c r="BX29" s="26">
        <v>0</v>
      </c>
      <c r="BY29" s="26">
        <v>0</v>
      </c>
      <c r="BZ29" s="26">
        <v>0</v>
      </c>
      <c r="CA29" s="26">
        <v>0</v>
      </c>
      <c r="CB29" s="26">
        <v>0</v>
      </c>
      <c r="CC29" s="26">
        <v>0</v>
      </c>
      <c r="CD29" s="26">
        <v>0</v>
      </c>
      <c r="CE29" s="26">
        <v>0</v>
      </c>
      <c r="CF29" s="26">
        <v>0</v>
      </c>
      <c r="CG29" s="26">
        <v>0</v>
      </c>
      <c r="CH29" s="26">
        <v>190</v>
      </c>
      <c r="CI29" s="26">
        <v>190</v>
      </c>
      <c r="CJ29" s="26">
        <v>0</v>
      </c>
      <c r="CK29" s="26">
        <v>0</v>
      </c>
      <c r="CL29" s="26">
        <v>0</v>
      </c>
      <c r="CM29" s="26">
        <v>0</v>
      </c>
      <c r="CN29" s="26">
        <v>165</v>
      </c>
      <c r="CO29" s="26">
        <v>165</v>
      </c>
      <c r="CP29" s="26">
        <v>0</v>
      </c>
      <c r="CQ29" s="26">
        <v>0</v>
      </c>
      <c r="CR29" s="26">
        <v>0</v>
      </c>
      <c r="CS29" s="26">
        <v>0</v>
      </c>
      <c r="CT29" s="26">
        <v>1442</v>
      </c>
      <c r="CU29" s="26">
        <v>1442</v>
      </c>
      <c r="CV29" s="26">
        <v>0</v>
      </c>
      <c r="CW29" s="26">
        <v>0</v>
      </c>
      <c r="CX29" s="26">
        <v>0</v>
      </c>
      <c r="CY29" s="26">
        <v>0</v>
      </c>
      <c r="CZ29" s="26">
        <v>1442</v>
      </c>
      <c r="DA29" s="26">
        <v>1442</v>
      </c>
      <c r="DB29" s="26">
        <v>0</v>
      </c>
      <c r="DC29" s="26">
        <v>0</v>
      </c>
      <c r="DD29" s="26">
        <v>0</v>
      </c>
      <c r="DE29" s="26">
        <v>0</v>
      </c>
      <c r="DF29" s="27">
        <v>15922</v>
      </c>
      <c r="DG29" s="27">
        <v>14233</v>
      </c>
      <c r="DH29" s="27">
        <v>1689</v>
      </c>
    </row>
    <row r="30" spans="1:112" ht="15.75" x14ac:dyDescent="0.2">
      <c r="A30" s="25" t="s">
        <v>97</v>
      </c>
      <c r="B30" s="26">
        <v>0</v>
      </c>
      <c r="C30" s="26">
        <v>0</v>
      </c>
      <c r="D30" s="26">
        <v>0</v>
      </c>
      <c r="E30" s="26">
        <v>1317</v>
      </c>
      <c r="F30" s="26">
        <v>1317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2357</v>
      </c>
      <c r="R30" s="26">
        <v>2357</v>
      </c>
      <c r="S30" s="26">
        <v>0</v>
      </c>
      <c r="T30" s="26">
        <v>384</v>
      </c>
      <c r="U30" s="26">
        <v>384</v>
      </c>
      <c r="V30" s="26">
        <v>0</v>
      </c>
      <c r="W30" s="26">
        <v>384</v>
      </c>
      <c r="X30" s="26">
        <v>0</v>
      </c>
      <c r="Y30" s="26">
        <v>384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v>0</v>
      </c>
      <c r="AK30" s="26"/>
      <c r="AL30" s="26"/>
      <c r="AM30" s="26"/>
      <c r="AN30" s="26"/>
      <c r="AO30" s="26"/>
      <c r="AP30" s="26"/>
      <c r="AQ30" s="26"/>
      <c r="AR30" s="26"/>
      <c r="AS30" s="26">
        <v>0</v>
      </c>
      <c r="AT30" s="26">
        <v>0</v>
      </c>
      <c r="AU30" s="26"/>
      <c r="AV30" s="26"/>
      <c r="AW30" s="26">
        <v>0</v>
      </c>
      <c r="AX30" s="26"/>
      <c r="AY30" s="26"/>
      <c r="AZ30" s="26">
        <v>0</v>
      </c>
      <c r="BA30" s="26"/>
      <c r="BB30" s="26"/>
      <c r="BC30" s="26"/>
      <c r="BD30" s="26">
        <v>0</v>
      </c>
      <c r="BE30" s="26"/>
      <c r="BF30" s="26"/>
      <c r="BG30" s="26">
        <v>0</v>
      </c>
      <c r="BH30" s="26"/>
      <c r="BI30" s="26"/>
      <c r="BJ30" s="26">
        <v>0</v>
      </c>
      <c r="BK30" s="26"/>
      <c r="BL30" s="26"/>
      <c r="BM30" s="26">
        <v>0</v>
      </c>
      <c r="BN30" s="26"/>
      <c r="BO30" s="26"/>
      <c r="BP30" s="26"/>
      <c r="BQ30" s="26"/>
      <c r="BR30" s="26"/>
      <c r="BS30" s="26">
        <v>0</v>
      </c>
      <c r="BT30" s="26"/>
      <c r="BU30" s="26"/>
      <c r="BV30" s="26">
        <v>0</v>
      </c>
      <c r="BW30" s="26"/>
      <c r="BX30" s="26"/>
      <c r="BY30" s="26">
        <v>0</v>
      </c>
      <c r="BZ30" s="26"/>
      <c r="CA30" s="26"/>
      <c r="CB30" s="26">
        <v>0</v>
      </c>
      <c r="CC30" s="26"/>
      <c r="CD30" s="26"/>
      <c r="CE30" s="26">
        <v>0</v>
      </c>
      <c r="CF30" s="26"/>
      <c r="CG30" s="26"/>
      <c r="CH30" s="26">
        <v>0</v>
      </c>
      <c r="CI30" s="26"/>
      <c r="CJ30" s="26"/>
      <c r="CK30" s="26">
        <v>0</v>
      </c>
      <c r="CL30" s="26"/>
      <c r="CM30" s="26"/>
      <c r="CN30" s="26">
        <v>0</v>
      </c>
      <c r="CO30" s="26"/>
      <c r="CP30" s="26"/>
      <c r="CQ30" s="26">
        <v>0</v>
      </c>
      <c r="CR30" s="26"/>
      <c r="CS30" s="26"/>
      <c r="CT30" s="26">
        <v>0</v>
      </c>
      <c r="CU30" s="26">
        <v>0</v>
      </c>
      <c r="CV30" s="26">
        <v>0</v>
      </c>
      <c r="CW30" s="26">
        <v>0</v>
      </c>
      <c r="CX30" s="26"/>
      <c r="CY30" s="26"/>
      <c r="CZ30" s="26">
        <v>0</v>
      </c>
      <c r="DA30" s="26"/>
      <c r="DB30" s="26"/>
      <c r="DC30" s="26">
        <v>0</v>
      </c>
      <c r="DD30" s="26"/>
      <c r="DE30" s="26"/>
      <c r="DF30" s="27">
        <v>4058</v>
      </c>
      <c r="DG30" s="27">
        <v>4058</v>
      </c>
      <c r="DH30" s="27">
        <v>0</v>
      </c>
    </row>
    <row r="31" spans="1:112" ht="15.75" x14ac:dyDescent="0.2">
      <c r="A31" s="25" t="s">
        <v>98</v>
      </c>
      <c r="B31" s="26">
        <v>1500</v>
      </c>
      <c r="C31" s="26">
        <v>1500</v>
      </c>
      <c r="D31" s="26">
        <v>0</v>
      </c>
      <c r="E31" s="26">
        <v>800</v>
      </c>
      <c r="F31" s="26">
        <v>800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420</v>
      </c>
      <c r="R31" s="26">
        <v>350</v>
      </c>
      <c r="S31" s="26">
        <v>70</v>
      </c>
      <c r="T31" s="26">
        <v>1380</v>
      </c>
      <c r="U31" s="26">
        <v>760</v>
      </c>
      <c r="V31" s="26">
        <v>620</v>
      </c>
      <c r="W31" s="26">
        <v>650</v>
      </c>
      <c r="X31" s="26">
        <v>0</v>
      </c>
      <c r="Y31" s="26">
        <v>600</v>
      </c>
      <c r="Z31" s="26">
        <v>0</v>
      </c>
      <c r="AA31" s="26"/>
      <c r="AB31" s="26"/>
      <c r="AC31" s="26"/>
      <c r="AD31" s="26"/>
      <c r="AE31" s="26"/>
      <c r="AF31" s="26"/>
      <c r="AG31" s="26">
        <v>50</v>
      </c>
      <c r="AH31" s="26">
        <v>0</v>
      </c>
      <c r="AI31" s="26">
        <v>0</v>
      </c>
      <c r="AJ31" s="26">
        <v>600</v>
      </c>
      <c r="AK31" s="26">
        <v>0</v>
      </c>
      <c r="AL31" s="26">
        <v>600</v>
      </c>
      <c r="AM31" s="26">
        <v>0</v>
      </c>
      <c r="AN31" s="26"/>
      <c r="AO31" s="26"/>
      <c r="AP31" s="26"/>
      <c r="AQ31" s="26"/>
      <c r="AR31" s="26"/>
      <c r="AS31" s="26">
        <v>0</v>
      </c>
      <c r="AT31" s="26">
        <v>0</v>
      </c>
      <c r="AU31" s="26"/>
      <c r="AV31" s="26"/>
      <c r="AW31" s="26">
        <v>0</v>
      </c>
      <c r="AX31" s="26"/>
      <c r="AY31" s="26"/>
      <c r="AZ31" s="26">
        <v>0</v>
      </c>
      <c r="BA31" s="26"/>
      <c r="BB31" s="26"/>
      <c r="BC31" s="26"/>
      <c r="BD31" s="26">
        <v>0</v>
      </c>
      <c r="BE31" s="26"/>
      <c r="BF31" s="26"/>
      <c r="BG31" s="26">
        <v>0</v>
      </c>
      <c r="BH31" s="26"/>
      <c r="BI31" s="26"/>
      <c r="BJ31" s="26">
        <v>0</v>
      </c>
      <c r="BK31" s="26"/>
      <c r="BL31" s="26"/>
      <c r="BM31" s="26">
        <v>10</v>
      </c>
      <c r="BN31" s="26">
        <v>10</v>
      </c>
      <c r="BO31" s="26"/>
      <c r="BP31" s="26"/>
      <c r="BQ31" s="26"/>
      <c r="BR31" s="26"/>
      <c r="BS31" s="26">
        <v>0</v>
      </c>
      <c r="BT31" s="26"/>
      <c r="BU31" s="26"/>
      <c r="BV31" s="26">
        <v>0</v>
      </c>
      <c r="BW31" s="26"/>
      <c r="BX31" s="26"/>
      <c r="BY31" s="26">
        <v>0</v>
      </c>
      <c r="BZ31" s="26"/>
      <c r="CA31" s="26"/>
      <c r="CB31" s="26">
        <v>0</v>
      </c>
      <c r="CC31" s="26"/>
      <c r="CD31" s="26"/>
      <c r="CE31" s="26">
        <v>0</v>
      </c>
      <c r="CF31" s="26"/>
      <c r="CG31" s="26"/>
      <c r="CH31" s="26">
        <v>120</v>
      </c>
      <c r="CI31" s="26">
        <v>100</v>
      </c>
      <c r="CJ31" s="26">
        <v>20</v>
      </c>
      <c r="CK31" s="26">
        <v>0</v>
      </c>
      <c r="CL31" s="26"/>
      <c r="CM31" s="26"/>
      <c r="CN31" s="26">
        <v>0</v>
      </c>
      <c r="CO31" s="26"/>
      <c r="CP31" s="26"/>
      <c r="CQ31" s="26">
        <v>0</v>
      </c>
      <c r="CR31" s="26"/>
      <c r="CS31" s="26"/>
      <c r="CT31" s="26">
        <v>0</v>
      </c>
      <c r="CU31" s="26">
        <v>0</v>
      </c>
      <c r="CV31" s="26">
        <v>0</v>
      </c>
      <c r="CW31" s="26">
        <v>0</v>
      </c>
      <c r="CX31" s="26"/>
      <c r="CY31" s="26"/>
      <c r="CZ31" s="26">
        <v>0</v>
      </c>
      <c r="DA31" s="26"/>
      <c r="DB31" s="26"/>
      <c r="DC31" s="26">
        <v>0</v>
      </c>
      <c r="DD31" s="26"/>
      <c r="DE31" s="26"/>
      <c r="DF31" s="27">
        <v>4100</v>
      </c>
      <c r="DG31" s="27">
        <v>3410</v>
      </c>
      <c r="DH31" s="27">
        <v>690</v>
      </c>
    </row>
    <row r="32" spans="1:112" ht="15.75" x14ac:dyDescent="0.2">
      <c r="A32" s="25" t="s">
        <v>99</v>
      </c>
      <c r="B32" s="26">
        <v>300</v>
      </c>
      <c r="C32" s="26">
        <v>190</v>
      </c>
      <c r="D32" s="26">
        <v>110</v>
      </c>
      <c r="E32" s="26">
        <v>1580</v>
      </c>
      <c r="F32" s="26">
        <v>1422</v>
      </c>
      <c r="G32" s="26">
        <v>158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9751</v>
      </c>
      <c r="R32" s="26">
        <v>5070</v>
      </c>
      <c r="S32" s="26">
        <v>4681</v>
      </c>
      <c r="T32" s="26">
        <v>911</v>
      </c>
      <c r="U32" s="26">
        <v>570</v>
      </c>
      <c r="V32" s="26">
        <v>341</v>
      </c>
      <c r="W32" s="26">
        <v>158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158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0</v>
      </c>
      <c r="BL32" s="26">
        <v>0</v>
      </c>
      <c r="BM32" s="26">
        <v>260</v>
      </c>
      <c r="BN32" s="26">
        <v>150</v>
      </c>
      <c r="BO32" s="26">
        <v>110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6">
        <v>0</v>
      </c>
      <c r="BV32" s="26">
        <v>0</v>
      </c>
      <c r="BW32" s="26">
        <v>0</v>
      </c>
      <c r="BX32" s="26">
        <v>0</v>
      </c>
      <c r="BY32" s="26">
        <v>0</v>
      </c>
      <c r="BZ32" s="26">
        <v>0</v>
      </c>
      <c r="CA32" s="26">
        <v>0</v>
      </c>
      <c r="CB32" s="26">
        <v>0</v>
      </c>
      <c r="CC32" s="26">
        <v>0</v>
      </c>
      <c r="CD32" s="26">
        <v>0</v>
      </c>
      <c r="CE32" s="26">
        <v>0</v>
      </c>
      <c r="CF32" s="26">
        <v>0</v>
      </c>
      <c r="CG32" s="26">
        <v>0</v>
      </c>
      <c r="CH32" s="26">
        <v>260</v>
      </c>
      <c r="CI32" s="26">
        <v>130</v>
      </c>
      <c r="CJ32" s="26">
        <v>130</v>
      </c>
      <c r="CK32" s="26">
        <v>0</v>
      </c>
      <c r="CL32" s="26">
        <v>0</v>
      </c>
      <c r="CM32" s="26">
        <v>0</v>
      </c>
      <c r="CN32" s="26">
        <v>233</v>
      </c>
      <c r="CO32" s="26">
        <v>132</v>
      </c>
      <c r="CP32" s="26">
        <v>101</v>
      </c>
      <c r="CQ32" s="26">
        <v>0</v>
      </c>
      <c r="CR32" s="26"/>
      <c r="CS32" s="26"/>
      <c r="CT32" s="26">
        <v>0</v>
      </c>
      <c r="CU32" s="26">
        <v>0</v>
      </c>
      <c r="CV32" s="26">
        <v>0</v>
      </c>
      <c r="CW32" s="26">
        <v>0</v>
      </c>
      <c r="CX32" s="26"/>
      <c r="CY32" s="26"/>
      <c r="CZ32" s="26">
        <v>0</v>
      </c>
      <c r="DA32" s="26"/>
      <c r="DB32" s="26"/>
      <c r="DC32" s="26">
        <v>0</v>
      </c>
      <c r="DD32" s="26"/>
      <c r="DE32" s="26"/>
      <c r="DF32" s="27">
        <v>12542</v>
      </c>
      <c r="DG32" s="27">
        <v>7252</v>
      </c>
      <c r="DH32" s="27">
        <v>5290</v>
      </c>
    </row>
    <row r="33" spans="1:112" ht="15.75" x14ac:dyDescent="0.2">
      <c r="A33" s="25" t="s">
        <v>100</v>
      </c>
      <c r="B33" s="26">
        <v>950</v>
      </c>
      <c r="C33" s="26">
        <v>950</v>
      </c>
      <c r="D33" s="26">
        <v>0</v>
      </c>
      <c r="E33" s="26">
        <v>80</v>
      </c>
      <c r="F33" s="26">
        <v>60</v>
      </c>
      <c r="G33" s="26">
        <v>20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1838</v>
      </c>
      <c r="O33" s="26">
        <v>1579</v>
      </c>
      <c r="P33" s="26">
        <v>259</v>
      </c>
      <c r="Q33" s="26">
        <v>2240</v>
      </c>
      <c r="R33" s="26">
        <v>1900</v>
      </c>
      <c r="S33" s="26">
        <v>340</v>
      </c>
      <c r="T33" s="26">
        <v>4392</v>
      </c>
      <c r="U33" s="26">
        <v>3691</v>
      </c>
      <c r="V33" s="26">
        <v>701</v>
      </c>
      <c r="W33" s="26">
        <v>2901</v>
      </c>
      <c r="X33" s="26">
        <v>0</v>
      </c>
      <c r="Y33" s="26">
        <v>2901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701</v>
      </c>
      <c r="AK33" s="26">
        <v>0</v>
      </c>
      <c r="AL33" s="26">
        <v>701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790</v>
      </c>
      <c r="BN33" s="26">
        <v>790</v>
      </c>
      <c r="BO33" s="26">
        <v>0</v>
      </c>
      <c r="BP33" s="26">
        <v>0</v>
      </c>
      <c r="BQ33" s="26">
        <v>0</v>
      </c>
      <c r="BR33" s="26">
        <v>0</v>
      </c>
      <c r="BS33" s="26">
        <v>0</v>
      </c>
      <c r="BT33" s="26">
        <v>0</v>
      </c>
      <c r="BU33" s="26">
        <v>0</v>
      </c>
      <c r="BV33" s="26">
        <v>0</v>
      </c>
      <c r="BW33" s="26">
        <v>0</v>
      </c>
      <c r="BX33" s="26">
        <v>0</v>
      </c>
      <c r="BY33" s="26">
        <v>0</v>
      </c>
      <c r="BZ33" s="26">
        <v>0</v>
      </c>
      <c r="CA33" s="26">
        <v>0</v>
      </c>
      <c r="CB33" s="26">
        <v>0</v>
      </c>
      <c r="CC33" s="26">
        <v>0</v>
      </c>
      <c r="CD33" s="26">
        <v>0</v>
      </c>
      <c r="CE33" s="26">
        <v>0</v>
      </c>
      <c r="CF33" s="26">
        <v>0</v>
      </c>
      <c r="CG33" s="26">
        <v>0</v>
      </c>
      <c r="CH33" s="26">
        <v>0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0</v>
      </c>
      <c r="CO33" s="26">
        <v>0</v>
      </c>
      <c r="CP33" s="26">
        <v>0</v>
      </c>
      <c r="CQ33" s="26">
        <v>0</v>
      </c>
      <c r="CR33" s="26">
        <v>0</v>
      </c>
      <c r="CS33" s="26">
        <v>0</v>
      </c>
      <c r="CT33" s="26">
        <v>0</v>
      </c>
      <c r="CU33" s="26">
        <v>0</v>
      </c>
      <c r="CV33" s="26">
        <v>0</v>
      </c>
      <c r="CW33" s="26">
        <v>0</v>
      </c>
      <c r="CX33" s="26">
        <v>0</v>
      </c>
      <c r="CY33" s="26">
        <v>0</v>
      </c>
      <c r="CZ33" s="26">
        <v>0</v>
      </c>
      <c r="DA33" s="26">
        <v>0</v>
      </c>
      <c r="DB33" s="26">
        <v>0</v>
      </c>
      <c r="DC33" s="26">
        <v>0</v>
      </c>
      <c r="DD33" s="26">
        <v>0</v>
      </c>
      <c r="DE33" s="26"/>
      <c r="DF33" s="27">
        <v>9500</v>
      </c>
      <c r="DG33" s="27">
        <v>8180</v>
      </c>
      <c r="DH33" s="27">
        <v>1320</v>
      </c>
    </row>
    <row r="34" spans="1:112" ht="15.75" x14ac:dyDescent="0.2">
      <c r="A34" s="25" t="s">
        <v>101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861</v>
      </c>
      <c r="R34" s="26">
        <v>780</v>
      </c>
      <c r="S34" s="26">
        <v>81</v>
      </c>
      <c r="T34" s="26">
        <v>1639</v>
      </c>
      <c r="U34" s="26">
        <v>981</v>
      </c>
      <c r="V34" s="26">
        <v>658</v>
      </c>
      <c r="W34" s="26">
        <v>662</v>
      </c>
      <c r="X34" s="26">
        <v>0</v>
      </c>
      <c r="Y34" s="26">
        <v>662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658</v>
      </c>
      <c r="AK34" s="26">
        <v>0</v>
      </c>
      <c r="AL34" s="26">
        <v>658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0</v>
      </c>
      <c r="BH34" s="26">
        <v>0</v>
      </c>
      <c r="BI34" s="26">
        <v>0</v>
      </c>
      <c r="BJ34" s="26">
        <v>0</v>
      </c>
      <c r="BK34" s="26">
        <v>0</v>
      </c>
      <c r="BL34" s="26">
        <v>0</v>
      </c>
      <c r="BM34" s="26"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v>0</v>
      </c>
      <c r="BT34" s="26">
        <v>0</v>
      </c>
      <c r="BU34" s="26">
        <v>0</v>
      </c>
      <c r="BV34" s="26">
        <v>0</v>
      </c>
      <c r="BW34" s="26">
        <v>0</v>
      </c>
      <c r="BX34" s="26">
        <v>0</v>
      </c>
      <c r="BY34" s="26">
        <v>0</v>
      </c>
      <c r="BZ34" s="26">
        <v>0</v>
      </c>
      <c r="CA34" s="26">
        <v>0</v>
      </c>
      <c r="CB34" s="26">
        <v>0</v>
      </c>
      <c r="CC34" s="26">
        <v>0</v>
      </c>
      <c r="CD34" s="26">
        <v>0</v>
      </c>
      <c r="CE34" s="26">
        <v>0</v>
      </c>
      <c r="CF34" s="26">
        <v>0</v>
      </c>
      <c r="CG34" s="26">
        <v>0</v>
      </c>
      <c r="CH34" s="26">
        <v>0</v>
      </c>
      <c r="CI34" s="26">
        <v>0</v>
      </c>
      <c r="CJ34" s="26">
        <v>0</v>
      </c>
      <c r="CK34" s="26">
        <v>0</v>
      </c>
      <c r="CL34" s="26">
        <v>0</v>
      </c>
      <c r="CM34" s="26">
        <v>0</v>
      </c>
      <c r="CN34" s="26">
        <v>0</v>
      </c>
      <c r="CO34" s="26">
        <v>0</v>
      </c>
      <c r="CP34" s="26">
        <v>0</v>
      </c>
      <c r="CQ34" s="26">
        <v>0</v>
      </c>
      <c r="CR34" s="26">
        <v>0</v>
      </c>
      <c r="CS34" s="26">
        <v>0</v>
      </c>
      <c r="CT34" s="26">
        <v>319</v>
      </c>
      <c r="CU34" s="26">
        <v>319</v>
      </c>
      <c r="CV34" s="26">
        <v>0</v>
      </c>
      <c r="CW34" s="26">
        <v>0</v>
      </c>
      <c r="CX34" s="26">
        <v>0</v>
      </c>
      <c r="CY34" s="26">
        <v>0</v>
      </c>
      <c r="CZ34" s="26">
        <v>319</v>
      </c>
      <c r="DA34" s="26">
        <v>319</v>
      </c>
      <c r="DB34" s="26"/>
      <c r="DC34" s="26">
        <v>0</v>
      </c>
      <c r="DD34" s="26"/>
      <c r="DE34" s="26"/>
      <c r="DF34" s="27">
        <v>2500</v>
      </c>
      <c r="DG34" s="27">
        <v>1761</v>
      </c>
      <c r="DH34" s="27">
        <v>739</v>
      </c>
    </row>
    <row r="35" spans="1:112" ht="15.75" x14ac:dyDescent="0.2">
      <c r="A35" s="25" t="s">
        <v>102</v>
      </c>
      <c r="B35" s="26">
        <v>0</v>
      </c>
      <c r="C35" s="26"/>
      <c r="D35" s="26"/>
      <c r="E35" s="26">
        <v>0</v>
      </c>
      <c r="F35" s="26"/>
      <c r="G35" s="26"/>
      <c r="H35" s="26">
        <v>0</v>
      </c>
      <c r="I35" s="26"/>
      <c r="J35" s="26"/>
      <c r="K35" s="26">
        <v>0</v>
      </c>
      <c r="L35" s="26"/>
      <c r="M35" s="26"/>
      <c r="N35" s="26">
        <v>0</v>
      </c>
      <c r="O35" s="26"/>
      <c r="P35" s="26"/>
      <c r="Q35" s="26">
        <v>24811</v>
      </c>
      <c r="R35" s="26">
        <v>21311</v>
      </c>
      <c r="S35" s="26">
        <v>3500</v>
      </c>
      <c r="T35" s="26">
        <v>600</v>
      </c>
      <c r="U35" s="26">
        <v>500</v>
      </c>
      <c r="V35" s="26">
        <v>100</v>
      </c>
      <c r="W35" s="26">
        <v>500</v>
      </c>
      <c r="X35" s="26">
        <v>500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>
        <v>100</v>
      </c>
      <c r="AK35" s="26">
        <v>100</v>
      </c>
      <c r="AL35" s="26"/>
      <c r="AM35" s="26"/>
      <c r="AN35" s="26"/>
      <c r="AO35" s="26"/>
      <c r="AP35" s="26"/>
      <c r="AQ35" s="26"/>
      <c r="AR35" s="26"/>
      <c r="AS35" s="26">
        <v>0</v>
      </c>
      <c r="AT35" s="26">
        <v>0</v>
      </c>
      <c r="AU35" s="26"/>
      <c r="AV35" s="26"/>
      <c r="AW35" s="26">
        <v>0</v>
      </c>
      <c r="AX35" s="26"/>
      <c r="AY35" s="26"/>
      <c r="AZ35" s="26">
        <v>0</v>
      </c>
      <c r="BA35" s="26"/>
      <c r="BB35" s="26"/>
      <c r="BC35" s="26"/>
      <c r="BD35" s="26">
        <v>0</v>
      </c>
      <c r="BE35" s="26"/>
      <c r="BF35" s="26"/>
      <c r="BG35" s="26">
        <v>0</v>
      </c>
      <c r="BH35" s="26"/>
      <c r="BI35" s="26"/>
      <c r="BJ35" s="26">
        <v>0</v>
      </c>
      <c r="BK35" s="26"/>
      <c r="BL35" s="26"/>
      <c r="BM35" s="26">
        <v>0</v>
      </c>
      <c r="BN35" s="26"/>
      <c r="BO35" s="26"/>
      <c r="BP35" s="26"/>
      <c r="BQ35" s="26"/>
      <c r="BR35" s="26"/>
      <c r="BS35" s="26">
        <v>0</v>
      </c>
      <c r="BT35" s="26"/>
      <c r="BU35" s="26"/>
      <c r="BV35" s="26">
        <v>0</v>
      </c>
      <c r="BW35" s="26"/>
      <c r="BX35" s="26"/>
      <c r="BY35" s="26">
        <v>0</v>
      </c>
      <c r="BZ35" s="26"/>
      <c r="CA35" s="26"/>
      <c r="CB35" s="26">
        <v>0</v>
      </c>
      <c r="CC35" s="26"/>
      <c r="CD35" s="26"/>
      <c r="CE35" s="26">
        <v>0</v>
      </c>
      <c r="CF35" s="26"/>
      <c r="CG35" s="26"/>
      <c r="CH35" s="26">
        <v>0</v>
      </c>
      <c r="CI35" s="26"/>
      <c r="CJ35" s="26"/>
      <c r="CK35" s="26">
        <v>0</v>
      </c>
      <c r="CL35" s="26"/>
      <c r="CM35" s="26"/>
      <c r="CN35" s="26">
        <v>0</v>
      </c>
      <c r="CO35" s="26"/>
      <c r="CP35" s="26"/>
      <c r="CQ35" s="26">
        <v>0</v>
      </c>
      <c r="CR35" s="26"/>
      <c r="CS35" s="26"/>
      <c r="CT35" s="26">
        <v>0</v>
      </c>
      <c r="CU35" s="26">
        <v>0</v>
      </c>
      <c r="CV35" s="26">
        <v>0</v>
      </c>
      <c r="CW35" s="26">
        <v>0</v>
      </c>
      <c r="CX35" s="26"/>
      <c r="CY35" s="26"/>
      <c r="CZ35" s="26">
        <v>0</v>
      </c>
      <c r="DA35" s="26"/>
      <c r="DB35" s="26"/>
      <c r="DC35" s="26">
        <v>0</v>
      </c>
      <c r="DD35" s="26"/>
      <c r="DE35" s="26"/>
      <c r="DF35" s="27">
        <v>25411</v>
      </c>
      <c r="DG35" s="27">
        <v>21811</v>
      </c>
      <c r="DH35" s="27">
        <v>3600</v>
      </c>
    </row>
    <row r="36" spans="1:112" ht="15.75" x14ac:dyDescent="0.2">
      <c r="A36" s="25" t="s">
        <v>103</v>
      </c>
      <c r="B36" s="26">
        <v>49</v>
      </c>
      <c r="C36" s="26">
        <v>27</v>
      </c>
      <c r="D36" s="26">
        <v>22</v>
      </c>
      <c r="E36" s="26">
        <v>262</v>
      </c>
      <c r="F36" s="26">
        <v>235</v>
      </c>
      <c r="G36" s="26">
        <v>27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318</v>
      </c>
      <c r="R36" s="26">
        <v>288</v>
      </c>
      <c r="S36" s="26">
        <v>30</v>
      </c>
      <c r="T36" s="26">
        <v>2733</v>
      </c>
      <c r="U36" s="26">
        <v>1949</v>
      </c>
      <c r="V36" s="26">
        <v>784</v>
      </c>
      <c r="W36" s="26">
        <v>1817</v>
      </c>
      <c r="X36" s="26">
        <v>308</v>
      </c>
      <c r="Y36" s="26">
        <v>1108</v>
      </c>
      <c r="Z36" s="26">
        <v>401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784</v>
      </c>
      <c r="AK36" s="26">
        <v>172</v>
      </c>
      <c r="AL36" s="26">
        <v>612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0</v>
      </c>
      <c r="BE36" s="26">
        <v>0</v>
      </c>
      <c r="BF36" s="26">
        <v>0</v>
      </c>
      <c r="BG36" s="26">
        <v>28</v>
      </c>
      <c r="BH36" s="26">
        <v>28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v>0</v>
      </c>
      <c r="BT36" s="26">
        <v>0</v>
      </c>
      <c r="BU36" s="26">
        <v>0</v>
      </c>
      <c r="BV36" s="26">
        <v>0</v>
      </c>
      <c r="BW36" s="26">
        <v>0</v>
      </c>
      <c r="BX36" s="26">
        <v>0</v>
      </c>
      <c r="BY36" s="26">
        <v>0</v>
      </c>
      <c r="BZ36" s="26">
        <v>0</v>
      </c>
      <c r="CA36" s="26">
        <v>0</v>
      </c>
      <c r="CB36" s="26">
        <v>0</v>
      </c>
      <c r="CC36" s="26">
        <v>0</v>
      </c>
      <c r="CD36" s="26">
        <v>0</v>
      </c>
      <c r="CE36" s="26">
        <v>0</v>
      </c>
      <c r="CF36" s="26">
        <v>0</v>
      </c>
      <c r="CG36" s="26">
        <v>0</v>
      </c>
      <c r="CH36" s="26">
        <v>0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104</v>
      </c>
      <c r="CO36" s="26">
        <v>104</v>
      </c>
      <c r="CP36" s="26">
        <v>0</v>
      </c>
      <c r="CQ36" s="26">
        <v>0</v>
      </c>
      <c r="CR36" s="26">
        <v>0</v>
      </c>
      <c r="CS36" s="26">
        <v>0</v>
      </c>
      <c r="CT36" s="26">
        <v>0</v>
      </c>
      <c r="CU36" s="26">
        <v>0</v>
      </c>
      <c r="CV36" s="26">
        <v>0</v>
      </c>
      <c r="CW36" s="26">
        <v>0</v>
      </c>
      <c r="CX36" s="26">
        <v>0</v>
      </c>
      <c r="CY36" s="26">
        <v>0</v>
      </c>
      <c r="CZ36" s="26">
        <v>0</v>
      </c>
      <c r="DA36" s="26">
        <v>0</v>
      </c>
      <c r="DB36" s="26">
        <v>0</v>
      </c>
      <c r="DC36" s="26">
        <v>0</v>
      </c>
      <c r="DD36" s="26"/>
      <c r="DE36" s="26"/>
      <c r="DF36" s="27">
        <v>3362</v>
      </c>
      <c r="DG36" s="27">
        <v>2499</v>
      </c>
      <c r="DH36" s="27">
        <v>863</v>
      </c>
    </row>
    <row r="37" spans="1:112" ht="15.75" x14ac:dyDescent="0.2">
      <c r="A37" s="25" t="s">
        <v>104</v>
      </c>
      <c r="B37" s="26">
        <v>350</v>
      </c>
      <c r="C37" s="26">
        <v>190</v>
      </c>
      <c r="D37" s="26">
        <v>160</v>
      </c>
      <c r="E37" s="26">
        <v>4712</v>
      </c>
      <c r="F37" s="26">
        <v>3230</v>
      </c>
      <c r="G37" s="26">
        <v>1482</v>
      </c>
      <c r="H37" s="26">
        <v>0</v>
      </c>
      <c r="I37" s="26">
        <v>0</v>
      </c>
      <c r="J37" s="26">
        <v>0</v>
      </c>
      <c r="K37" s="26">
        <v>2450</v>
      </c>
      <c r="L37" s="26">
        <v>2450</v>
      </c>
      <c r="M37" s="26">
        <v>0</v>
      </c>
      <c r="N37" s="26">
        <v>1460</v>
      </c>
      <c r="O37" s="26">
        <v>0</v>
      </c>
      <c r="P37" s="26">
        <v>1460</v>
      </c>
      <c r="Q37" s="26">
        <v>0</v>
      </c>
      <c r="R37" s="26">
        <v>0</v>
      </c>
      <c r="S37" s="26">
        <v>0</v>
      </c>
      <c r="T37" s="26">
        <v>4667</v>
      </c>
      <c r="U37" s="26">
        <v>3702</v>
      </c>
      <c r="V37" s="26">
        <v>965</v>
      </c>
      <c r="W37" s="26">
        <v>3702</v>
      </c>
      <c r="X37" s="26">
        <v>2702</v>
      </c>
      <c r="Y37" s="26">
        <v>1000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965</v>
      </c>
      <c r="AK37" s="26">
        <v>0</v>
      </c>
      <c r="AL37" s="26">
        <v>965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  <c r="AT37" s="26">
        <v>0</v>
      </c>
      <c r="AU37" s="26">
        <v>0</v>
      </c>
      <c r="AV37" s="26">
        <v>0</v>
      </c>
      <c r="AW37" s="26">
        <v>0</v>
      </c>
      <c r="AX37" s="26">
        <v>0</v>
      </c>
      <c r="AY37" s="26">
        <v>0</v>
      </c>
      <c r="AZ37" s="26">
        <v>0</v>
      </c>
      <c r="BA37" s="26">
        <v>0</v>
      </c>
      <c r="BB37" s="26">
        <v>0</v>
      </c>
      <c r="BC37" s="26">
        <v>0</v>
      </c>
      <c r="BD37" s="26">
        <v>0</v>
      </c>
      <c r="BE37" s="26">
        <v>0</v>
      </c>
      <c r="BF37" s="26">
        <v>0</v>
      </c>
      <c r="BG37" s="26">
        <v>0</v>
      </c>
      <c r="BH37" s="26">
        <v>0</v>
      </c>
      <c r="BI37" s="26">
        <v>0</v>
      </c>
      <c r="BJ37" s="26">
        <v>0</v>
      </c>
      <c r="BK37" s="26">
        <v>0</v>
      </c>
      <c r="BL37" s="26">
        <v>0</v>
      </c>
      <c r="BM37" s="26"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v>0</v>
      </c>
      <c r="BT37" s="26">
        <v>0</v>
      </c>
      <c r="BU37" s="26">
        <v>0</v>
      </c>
      <c r="BV37" s="26">
        <v>0</v>
      </c>
      <c r="BW37" s="26">
        <v>0</v>
      </c>
      <c r="BX37" s="26">
        <v>0</v>
      </c>
      <c r="BY37" s="26">
        <v>0</v>
      </c>
      <c r="BZ37" s="26">
        <v>0</v>
      </c>
      <c r="CA37" s="26">
        <v>0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0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0</v>
      </c>
      <c r="DD37" s="26">
        <v>0</v>
      </c>
      <c r="DE37" s="26"/>
      <c r="DF37" s="27">
        <v>13639</v>
      </c>
      <c r="DG37" s="27">
        <v>9572</v>
      </c>
      <c r="DH37" s="27">
        <v>4067</v>
      </c>
    </row>
    <row r="38" spans="1:112" ht="15.75" x14ac:dyDescent="0.2">
      <c r="A38" s="25" t="s">
        <v>105</v>
      </c>
      <c r="B38" s="26">
        <v>132</v>
      </c>
      <c r="C38" s="26">
        <v>132</v>
      </c>
      <c r="D38" s="26">
        <v>0</v>
      </c>
      <c r="E38" s="26">
        <v>1170</v>
      </c>
      <c r="F38" s="26">
        <v>990</v>
      </c>
      <c r="G38" s="26">
        <v>180</v>
      </c>
      <c r="H38" s="26">
        <v>0</v>
      </c>
      <c r="I38" s="26">
        <v>0</v>
      </c>
      <c r="J38" s="26">
        <v>0</v>
      </c>
      <c r="K38" s="26">
        <v>748</v>
      </c>
      <c r="L38" s="26">
        <v>558</v>
      </c>
      <c r="M38" s="26">
        <v>190</v>
      </c>
      <c r="N38" s="26">
        <v>1285</v>
      </c>
      <c r="O38" s="26">
        <v>658</v>
      </c>
      <c r="P38" s="26">
        <v>627</v>
      </c>
      <c r="Q38" s="26">
        <v>1484</v>
      </c>
      <c r="R38" s="26">
        <v>1244</v>
      </c>
      <c r="S38" s="26">
        <v>240</v>
      </c>
      <c r="T38" s="26">
        <v>2902</v>
      </c>
      <c r="U38" s="26">
        <v>1400</v>
      </c>
      <c r="V38" s="26">
        <v>1502</v>
      </c>
      <c r="W38" s="26">
        <v>1400</v>
      </c>
      <c r="X38" s="26">
        <v>0</v>
      </c>
      <c r="Y38" s="26">
        <v>1400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1502</v>
      </c>
      <c r="AK38" s="26">
        <v>0</v>
      </c>
      <c r="AL38" s="26">
        <v>1502</v>
      </c>
      <c r="AM38" s="26"/>
      <c r="AN38" s="26"/>
      <c r="AO38" s="26"/>
      <c r="AP38" s="26"/>
      <c r="AQ38" s="26"/>
      <c r="AR38" s="26"/>
      <c r="AS38" s="26">
        <v>0</v>
      </c>
      <c r="AT38" s="26">
        <v>0</v>
      </c>
      <c r="AU38" s="26"/>
      <c r="AV38" s="26"/>
      <c r="AW38" s="26">
        <v>0</v>
      </c>
      <c r="AX38" s="26"/>
      <c r="AY38" s="26"/>
      <c r="AZ38" s="26">
        <v>0</v>
      </c>
      <c r="BA38" s="26"/>
      <c r="BB38" s="26"/>
      <c r="BC38" s="26"/>
      <c r="BD38" s="26">
        <v>0</v>
      </c>
      <c r="BE38" s="26"/>
      <c r="BF38" s="26"/>
      <c r="BG38" s="26">
        <v>0</v>
      </c>
      <c r="BH38" s="26"/>
      <c r="BI38" s="26"/>
      <c r="BJ38" s="26">
        <v>0</v>
      </c>
      <c r="BK38" s="26"/>
      <c r="BL38" s="26"/>
      <c r="BM38" s="26">
        <v>0</v>
      </c>
      <c r="BN38" s="26"/>
      <c r="BO38" s="26"/>
      <c r="BP38" s="26"/>
      <c r="BQ38" s="26"/>
      <c r="BR38" s="26"/>
      <c r="BS38" s="26">
        <v>0</v>
      </c>
      <c r="BT38" s="26"/>
      <c r="BU38" s="26"/>
      <c r="BV38" s="26">
        <v>0</v>
      </c>
      <c r="BW38" s="26"/>
      <c r="BX38" s="26"/>
      <c r="BY38" s="26">
        <v>0</v>
      </c>
      <c r="BZ38" s="26"/>
      <c r="CA38" s="26"/>
      <c r="CB38" s="26">
        <v>0</v>
      </c>
      <c r="CC38" s="26"/>
      <c r="CD38" s="26"/>
      <c r="CE38" s="26">
        <v>0</v>
      </c>
      <c r="CF38" s="26"/>
      <c r="CG38" s="26"/>
      <c r="CH38" s="26">
        <v>0</v>
      </c>
      <c r="CI38" s="26"/>
      <c r="CJ38" s="26"/>
      <c r="CK38" s="26">
        <v>0</v>
      </c>
      <c r="CL38" s="26"/>
      <c r="CM38" s="26"/>
      <c r="CN38" s="26">
        <v>0</v>
      </c>
      <c r="CO38" s="26"/>
      <c r="CP38" s="26"/>
      <c r="CQ38" s="26">
        <v>0</v>
      </c>
      <c r="CR38" s="26"/>
      <c r="CS38" s="26"/>
      <c r="CT38" s="26">
        <v>0</v>
      </c>
      <c r="CU38" s="26">
        <v>0</v>
      </c>
      <c r="CV38" s="26">
        <v>0</v>
      </c>
      <c r="CW38" s="26">
        <v>0</v>
      </c>
      <c r="CX38" s="26"/>
      <c r="CY38" s="26"/>
      <c r="CZ38" s="26">
        <v>0</v>
      </c>
      <c r="DA38" s="26"/>
      <c r="DB38" s="26"/>
      <c r="DC38" s="26">
        <v>0</v>
      </c>
      <c r="DD38" s="26"/>
      <c r="DE38" s="26"/>
      <c r="DF38" s="27">
        <v>7721</v>
      </c>
      <c r="DG38" s="27">
        <v>4982</v>
      </c>
      <c r="DH38" s="27">
        <v>2739</v>
      </c>
    </row>
    <row r="39" spans="1:112" ht="15.75" x14ac:dyDescent="0.2">
      <c r="A39" s="25" t="s">
        <v>106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395</v>
      </c>
      <c r="R39" s="26">
        <v>395</v>
      </c>
      <c r="S39" s="26">
        <v>0</v>
      </c>
      <c r="T39" s="26">
        <v>3782</v>
      </c>
      <c r="U39" s="26">
        <v>3782</v>
      </c>
      <c r="V39" s="26">
        <v>0</v>
      </c>
      <c r="W39" s="26">
        <v>2344</v>
      </c>
      <c r="X39" s="26">
        <v>0</v>
      </c>
      <c r="Y39" s="26">
        <v>2344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  <c r="AT39" s="26">
        <v>0</v>
      </c>
      <c r="AU39" s="26">
        <v>0</v>
      </c>
      <c r="AV39" s="26">
        <v>0</v>
      </c>
      <c r="AW39" s="26">
        <v>0</v>
      </c>
      <c r="AX39" s="26">
        <v>0</v>
      </c>
      <c r="AY39" s="26">
        <v>0</v>
      </c>
      <c r="AZ39" s="26">
        <v>0</v>
      </c>
      <c r="BA39" s="26">
        <v>0</v>
      </c>
      <c r="BB39" s="26">
        <v>0</v>
      </c>
      <c r="BC39" s="26">
        <v>0</v>
      </c>
      <c r="BD39" s="26">
        <v>0</v>
      </c>
      <c r="BE39" s="26">
        <v>0</v>
      </c>
      <c r="BF39" s="26">
        <v>0</v>
      </c>
      <c r="BG39" s="26">
        <v>984</v>
      </c>
      <c r="BH39" s="26">
        <v>984</v>
      </c>
      <c r="BI39" s="26">
        <v>0</v>
      </c>
      <c r="BJ39" s="26">
        <v>0</v>
      </c>
      <c r="BK39" s="26">
        <v>0</v>
      </c>
      <c r="BL39" s="26">
        <v>0</v>
      </c>
      <c r="BM39" s="26">
        <v>454</v>
      </c>
      <c r="BN39" s="26">
        <v>454</v>
      </c>
      <c r="BO39" s="26">
        <v>0</v>
      </c>
      <c r="BP39" s="26">
        <v>0</v>
      </c>
      <c r="BQ39" s="26">
        <v>0</v>
      </c>
      <c r="BR39" s="26">
        <v>0</v>
      </c>
      <c r="BS39" s="26">
        <v>0</v>
      </c>
      <c r="BT39" s="26">
        <v>0</v>
      </c>
      <c r="BU39" s="26">
        <v>0</v>
      </c>
      <c r="BV39" s="26">
        <v>0</v>
      </c>
      <c r="BW39" s="26">
        <v>0</v>
      </c>
      <c r="BX39" s="26">
        <v>0</v>
      </c>
      <c r="BY39" s="26">
        <v>0</v>
      </c>
      <c r="BZ39" s="26">
        <v>0</v>
      </c>
      <c r="CA39" s="26">
        <v>0</v>
      </c>
      <c r="CB39" s="26">
        <v>0</v>
      </c>
      <c r="CC39" s="26">
        <v>0</v>
      </c>
      <c r="CD39" s="26">
        <v>0</v>
      </c>
      <c r="CE39" s="26">
        <v>0</v>
      </c>
      <c r="CF39" s="26">
        <v>0</v>
      </c>
      <c r="CG39" s="26">
        <v>0</v>
      </c>
      <c r="CH39" s="26">
        <v>0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0</v>
      </c>
      <c r="CR39" s="26">
        <v>0</v>
      </c>
      <c r="CS39" s="26">
        <v>0</v>
      </c>
      <c r="CT39" s="26">
        <v>0</v>
      </c>
      <c r="CU39" s="26">
        <v>0</v>
      </c>
      <c r="CV39" s="26">
        <v>0</v>
      </c>
      <c r="CW39" s="26">
        <v>0</v>
      </c>
      <c r="CX39" s="26">
        <v>0</v>
      </c>
      <c r="CY39" s="26">
        <v>0</v>
      </c>
      <c r="CZ39" s="26">
        <v>0</v>
      </c>
      <c r="DA39" s="26">
        <v>0</v>
      </c>
      <c r="DB39" s="26">
        <v>0</v>
      </c>
      <c r="DC39" s="26">
        <v>0</v>
      </c>
      <c r="DD39" s="26">
        <v>0</v>
      </c>
      <c r="DE39" s="26">
        <v>0</v>
      </c>
      <c r="DF39" s="27">
        <v>4177</v>
      </c>
      <c r="DG39" s="27">
        <v>4177</v>
      </c>
      <c r="DH39" s="27">
        <v>0</v>
      </c>
    </row>
    <row r="40" spans="1:112" ht="15.75" x14ac:dyDescent="0.2">
      <c r="A40" s="25" t="s">
        <v>107</v>
      </c>
      <c r="B40" s="26">
        <v>800</v>
      </c>
      <c r="C40" s="26">
        <v>800</v>
      </c>
      <c r="D40" s="26">
        <v>0</v>
      </c>
      <c r="E40" s="26">
        <v>2773</v>
      </c>
      <c r="F40" s="26">
        <v>2023</v>
      </c>
      <c r="G40" s="26">
        <v>750</v>
      </c>
      <c r="H40" s="26">
        <v>0</v>
      </c>
      <c r="I40" s="26">
        <v>0</v>
      </c>
      <c r="J40" s="26">
        <v>0</v>
      </c>
      <c r="K40" s="26">
        <v>1000</v>
      </c>
      <c r="L40" s="26">
        <v>1000</v>
      </c>
      <c r="M40" s="26">
        <v>0</v>
      </c>
      <c r="N40" s="26">
        <v>2100</v>
      </c>
      <c r="O40" s="26">
        <v>2100</v>
      </c>
      <c r="P40" s="26">
        <v>0</v>
      </c>
      <c r="Q40" s="26">
        <v>1750</v>
      </c>
      <c r="R40" s="26">
        <v>1750</v>
      </c>
      <c r="S40" s="26">
        <v>0</v>
      </c>
      <c r="T40" s="26">
        <v>3790</v>
      </c>
      <c r="U40" s="26">
        <v>2831</v>
      </c>
      <c r="V40" s="26">
        <v>959</v>
      </c>
      <c r="W40" s="26">
        <v>1596</v>
      </c>
      <c r="X40" s="26">
        <v>0</v>
      </c>
      <c r="Y40" s="26">
        <v>1596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729</v>
      </c>
      <c r="AK40" s="26">
        <v>0</v>
      </c>
      <c r="AL40" s="26">
        <v>729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250</v>
      </c>
      <c r="AT40" s="26">
        <v>250</v>
      </c>
      <c r="AU40" s="26">
        <v>250</v>
      </c>
      <c r="AV40" s="26">
        <v>0</v>
      </c>
      <c r="AW40" s="26">
        <v>0</v>
      </c>
      <c r="AX40" s="26">
        <v>0</v>
      </c>
      <c r="AY40" s="26">
        <v>0</v>
      </c>
      <c r="AZ40" s="26">
        <v>0</v>
      </c>
      <c r="BA40" s="26">
        <v>0</v>
      </c>
      <c r="BB40" s="26">
        <v>0</v>
      </c>
      <c r="BC40" s="26">
        <v>0</v>
      </c>
      <c r="BD40" s="26">
        <v>0</v>
      </c>
      <c r="BE40" s="26">
        <v>0</v>
      </c>
      <c r="BF40" s="26">
        <v>0</v>
      </c>
      <c r="BG40" s="26">
        <v>0</v>
      </c>
      <c r="BH40" s="26">
        <v>0</v>
      </c>
      <c r="BI40" s="26">
        <v>0</v>
      </c>
      <c r="BJ40" s="26">
        <v>0</v>
      </c>
      <c r="BK40" s="26">
        <v>0</v>
      </c>
      <c r="BL40" s="26">
        <v>0</v>
      </c>
      <c r="BM40" s="26">
        <v>410</v>
      </c>
      <c r="BN40" s="26">
        <v>260</v>
      </c>
      <c r="BO40" s="26">
        <v>110</v>
      </c>
      <c r="BP40" s="26">
        <v>0</v>
      </c>
      <c r="BQ40" s="26">
        <v>0</v>
      </c>
      <c r="BR40" s="26">
        <v>0</v>
      </c>
      <c r="BS40" s="26">
        <v>0</v>
      </c>
      <c r="BT40" s="26">
        <v>0</v>
      </c>
      <c r="BU40" s="26">
        <v>0</v>
      </c>
      <c r="BV40" s="26">
        <v>40</v>
      </c>
      <c r="BW40" s="26">
        <v>40</v>
      </c>
      <c r="BX40" s="26">
        <v>0</v>
      </c>
      <c r="BY40" s="26">
        <v>0</v>
      </c>
      <c r="BZ40" s="26">
        <v>0</v>
      </c>
      <c r="CA40" s="26">
        <v>0</v>
      </c>
      <c r="CB40" s="26">
        <v>60</v>
      </c>
      <c r="CC40" s="26">
        <v>60</v>
      </c>
      <c r="CD40" s="26">
        <v>0</v>
      </c>
      <c r="CE40" s="26">
        <v>180</v>
      </c>
      <c r="CF40" s="26">
        <v>180</v>
      </c>
      <c r="CG40" s="26">
        <v>0</v>
      </c>
      <c r="CH40" s="26">
        <v>205</v>
      </c>
      <c r="CI40" s="26">
        <v>105</v>
      </c>
      <c r="CJ40" s="26">
        <v>100</v>
      </c>
      <c r="CK40" s="26">
        <v>0</v>
      </c>
      <c r="CL40" s="26">
        <v>0</v>
      </c>
      <c r="CM40" s="26">
        <v>0</v>
      </c>
      <c r="CN40" s="26">
        <v>210</v>
      </c>
      <c r="CO40" s="26">
        <v>190</v>
      </c>
      <c r="CP40" s="26">
        <v>20</v>
      </c>
      <c r="CQ40" s="26">
        <v>0</v>
      </c>
      <c r="CR40" s="26">
        <v>0</v>
      </c>
      <c r="CS40" s="26">
        <v>0</v>
      </c>
      <c r="CT40" s="26">
        <v>150</v>
      </c>
      <c r="CU40" s="26">
        <v>150</v>
      </c>
      <c r="CV40" s="26">
        <v>0</v>
      </c>
      <c r="CW40" s="26">
        <v>0</v>
      </c>
      <c r="CX40" s="26">
        <v>0</v>
      </c>
      <c r="CY40" s="26">
        <v>0</v>
      </c>
      <c r="CZ40" s="26">
        <v>150</v>
      </c>
      <c r="DA40" s="26">
        <v>150</v>
      </c>
      <c r="DB40" s="26"/>
      <c r="DC40" s="26">
        <v>0</v>
      </c>
      <c r="DD40" s="26"/>
      <c r="DE40" s="26"/>
      <c r="DF40" s="27">
        <v>12213</v>
      </c>
      <c r="DG40" s="27">
        <v>10504</v>
      </c>
      <c r="DH40" s="27">
        <v>1709</v>
      </c>
    </row>
    <row r="41" spans="1:112" ht="15.75" x14ac:dyDescent="0.2">
      <c r="A41" s="25" t="s">
        <v>108</v>
      </c>
      <c r="B41" s="26">
        <v>260</v>
      </c>
      <c r="C41" s="26">
        <v>210</v>
      </c>
      <c r="D41" s="26">
        <v>50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95</v>
      </c>
      <c r="L41" s="26">
        <v>70</v>
      </c>
      <c r="M41" s="26">
        <v>25</v>
      </c>
      <c r="N41" s="26">
        <v>500</v>
      </c>
      <c r="O41" s="26">
        <v>350</v>
      </c>
      <c r="P41" s="26">
        <v>150</v>
      </c>
      <c r="Q41" s="26">
        <v>1146</v>
      </c>
      <c r="R41" s="26">
        <v>725</v>
      </c>
      <c r="S41" s="26">
        <v>421</v>
      </c>
      <c r="T41" s="26">
        <v>209</v>
      </c>
      <c r="U41" s="26">
        <v>209</v>
      </c>
      <c r="V41" s="26">
        <v>0</v>
      </c>
      <c r="W41" s="26">
        <v>209</v>
      </c>
      <c r="X41" s="26">
        <v>0</v>
      </c>
      <c r="Y41" s="26">
        <v>209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  <c r="AT41" s="26">
        <v>0</v>
      </c>
      <c r="AU41" s="26">
        <v>0</v>
      </c>
      <c r="AV41" s="26">
        <v>0</v>
      </c>
      <c r="AW41" s="26">
        <v>0</v>
      </c>
      <c r="AX41" s="26">
        <v>0</v>
      </c>
      <c r="AY41" s="26">
        <v>0</v>
      </c>
      <c r="AZ41" s="26">
        <v>0</v>
      </c>
      <c r="BA41" s="26">
        <v>0</v>
      </c>
      <c r="BB41" s="26">
        <v>0</v>
      </c>
      <c r="BC41" s="26">
        <v>0</v>
      </c>
      <c r="BD41" s="26">
        <v>0</v>
      </c>
      <c r="BE41" s="26">
        <v>0</v>
      </c>
      <c r="BF41" s="26">
        <v>0</v>
      </c>
      <c r="BG41" s="26">
        <v>0</v>
      </c>
      <c r="BH41" s="26">
        <v>0</v>
      </c>
      <c r="BI41" s="26">
        <v>0</v>
      </c>
      <c r="BJ41" s="26">
        <v>0</v>
      </c>
      <c r="BK41" s="26">
        <v>0</v>
      </c>
      <c r="BL41" s="26">
        <v>0</v>
      </c>
      <c r="BM41" s="26"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v>0</v>
      </c>
      <c r="BT41" s="26">
        <v>0</v>
      </c>
      <c r="BU41" s="26">
        <v>0</v>
      </c>
      <c r="BV41" s="26">
        <v>0</v>
      </c>
      <c r="BW41" s="26">
        <v>0</v>
      </c>
      <c r="BX41" s="26">
        <v>0</v>
      </c>
      <c r="BY41" s="26">
        <v>0</v>
      </c>
      <c r="BZ41" s="26">
        <v>0</v>
      </c>
      <c r="CA41" s="26">
        <v>0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0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0</v>
      </c>
      <c r="CQ41" s="26">
        <v>0</v>
      </c>
      <c r="CR41" s="26">
        <v>0</v>
      </c>
      <c r="CS41" s="26">
        <v>0</v>
      </c>
      <c r="CT41" s="26">
        <v>0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0</v>
      </c>
      <c r="DA41" s="26">
        <v>0</v>
      </c>
      <c r="DB41" s="26">
        <v>0</v>
      </c>
      <c r="DC41" s="26">
        <v>0</v>
      </c>
      <c r="DD41" s="26">
        <v>0</v>
      </c>
      <c r="DE41" s="26"/>
      <c r="DF41" s="27">
        <v>2210</v>
      </c>
      <c r="DG41" s="27">
        <v>1564</v>
      </c>
      <c r="DH41" s="27">
        <v>646</v>
      </c>
    </row>
    <row r="42" spans="1:112" ht="15.75" x14ac:dyDescent="0.2">
      <c r="A42" s="25" t="s">
        <v>109</v>
      </c>
      <c r="B42" s="26">
        <v>3108</v>
      </c>
      <c r="C42" s="26">
        <v>3108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2282</v>
      </c>
      <c r="R42" s="26">
        <v>1092</v>
      </c>
      <c r="S42" s="26">
        <v>1190</v>
      </c>
      <c r="T42" s="26">
        <v>4643</v>
      </c>
      <c r="U42" s="26">
        <v>3607</v>
      </c>
      <c r="V42" s="26">
        <v>1036</v>
      </c>
      <c r="W42" s="26">
        <v>937</v>
      </c>
      <c r="X42" s="26">
        <v>0</v>
      </c>
      <c r="Y42" s="26">
        <v>937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1036</v>
      </c>
      <c r="AK42" s="26">
        <v>0</v>
      </c>
      <c r="AL42" s="26">
        <v>1036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26">
        <v>0</v>
      </c>
      <c r="BL42" s="26">
        <v>0</v>
      </c>
      <c r="BM42" s="26">
        <v>750</v>
      </c>
      <c r="BN42" s="26">
        <v>750</v>
      </c>
      <c r="BO42" s="26">
        <v>0</v>
      </c>
      <c r="BP42" s="26">
        <v>0</v>
      </c>
      <c r="BQ42" s="26">
        <v>0</v>
      </c>
      <c r="BR42" s="26">
        <v>0</v>
      </c>
      <c r="BS42" s="26">
        <v>0</v>
      </c>
      <c r="BT42" s="26">
        <v>0</v>
      </c>
      <c r="BU42" s="26">
        <v>0</v>
      </c>
      <c r="BV42" s="26">
        <v>0</v>
      </c>
      <c r="BW42" s="26">
        <v>0</v>
      </c>
      <c r="BX42" s="26">
        <v>0</v>
      </c>
      <c r="BY42" s="26">
        <v>0</v>
      </c>
      <c r="BZ42" s="26">
        <v>0</v>
      </c>
      <c r="CA42" s="26">
        <v>0</v>
      </c>
      <c r="CB42" s="26">
        <v>0</v>
      </c>
      <c r="CC42" s="26">
        <v>0</v>
      </c>
      <c r="CD42" s="26">
        <v>0</v>
      </c>
      <c r="CE42" s="26">
        <v>1400</v>
      </c>
      <c r="CF42" s="26">
        <v>1400</v>
      </c>
      <c r="CG42" s="26">
        <v>0</v>
      </c>
      <c r="CH42" s="26">
        <v>260</v>
      </c>
      <c r="CI42" s="26">
        <v>260</v>
      </c>
      <c r="CJ42" s="26">
        <v>0</v>
      </c>
      <c r="CK42" s="26">
        <v>0</v>
      </c>
      <c r="CL42" s="26">
        <v>0</v>
      </c>
      <c r="CM42" s="26">
        <v>0</v>
      </c>
      <c r="CN42" s="26">
        <v>260</v>
      </c>
      <c r="CO42" s="26">
        <v>260</v>
      </c>
      <c r="CP42" s="26">
        <v>0</v>
      </c>
      <c r="CQ42" s="26">
        <v>0</v>
      </c>
      <c r="CR42" s="26">
        <v>0</v>
      </c>
      <c r="CS42" s="26">
        <v>0</v>
      </c>
      <c r="CT42" s="26">
        <v>0</v>
      </c>
      <c r="CU42" s="26">
        <v>0</v>
      </c>
      <c r="CV42" s="26">
        <v>0</v>
      </c>
      <c r="CW42" s="26">
        <v>0</v>
      </c>
      <c r="CX42" s="26">
        <v>0</v>
      </c>
      <c r="CY42" s="26">
        <v>0</v>
      </c>
      <c r="CZ42" s="26">
        <v>0</v>
      </c>
      <c r="DA42" s="26">
        <v>0</v>
      </c>
      <c r="DB42" s="26">
        <v>0</v>
      </c>
      <c r="DC42" s="26">
        <v>0</v>
      </c>
      <c r="DD42" s="26">
        <v>0</v>
      </c>
      <c r="DE42" s="26">
        <v>0</v>
      </c>
      <c r="DF42" s="27">
        <v>10033</v>
      </c>
      <c r="DG42" s="27">
        <v>7807</v>
      </c>
      <c r="DH42" s="27">
        <v>2226</v>
      </c>
    </row>
    <row r="43" spans="1:112" ht="15.75" x14ac:dyDescent="0.25">
      <c r="A43" s="25" t="s">
        <v>110</v>
      </c>
      <c r="B43" s="26">
        <v>1066</v>
      </c>
      <c r="C43" s="26">
        <v>790</v>
      </c>
      <c r="D43" s="26">
        <v>276</v>
      </c>
      <c r="E43" s="28">
        <v>600</v>
      </c>
      <c r="F43" s="28">
        <v>360</v>
      </c>
      <c r="G43" s="28">
        <v>240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2670</v>
      </c>
      <c r="R43" s="28">
        <v>970</v>
      </c>
      <c r="S43" s="28">
        <v>1700</v>
      </c>
      <c r="T43" s="26">
        <v>3312</v>
      </c>
      <c r="U43" s="26">
        <v>1469</v>
      </c>
      <c r="V43" s="26">
        <v>1843</v>
      </c>
      <c r="W43" s="26">
        <v>611</v>
      </c>
      <c r="X43" s="26">
        <v>0</v>
      </c>
      <c r="Y43" s="26">
        <v>170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6">
        <v>441</v>
      </c>
      <c r="AH43" s="26">
        <v>0</v>
      </c>
      <c r="AI43" s="26">
        <v>0</v>
      </c>
      <c r="AJ43" s="26">
        <v>1460</v>
      </c>
      <c r="AK43" s="26">
        <v>0</v>
      </c>
      <c r="AL43" s="26">
        <v>1460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6">
        <v>0</v>
      </c>
      <c r="BG43" s="26">
        <v>132</v>
      </c>
      <c r="BH43" s="26">
        <v>69</v>
      </c>
      <c r="BI43" s="26">
        <v>63</v>
      </c>
      <c r="BJ43" s="26">
        <v>0</v>
      </c>
      <c r="BK43" s="26">
        <v>0</v>
      </c>
      <c r="BL43" s="26">
        <v>0</v>
      </c>
      <c r="BM43" s="26">
        <v>646</v>
      </c>
      <c r="BN43" s="26">
        <v>400</v>
      </c>
      <c r="BO43" s="26">
        <v>114</v>
      </c>
      <c r="BP43" s="26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6">
        <v>132</v>
      </c>
      <c r="BW43" s="26">
        <v>66</v>
      </c>
      <c r="BX43" s="26">
        <v>66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6">
        <v>137</v>
      </c>
      <c r="CF43" s="26">
        <v>137</v>
      </c>
      <c r="CG43" s="28">
        <v>0</v>
      </c>
      <c r="CH43" s="26">
        <v>166</v>
      </c>
      <c r="CI43" s="26">
        <v>100</v>
      </c>
      <c r="CJ43" s="26">
        <v>66</v>
      </c>
      <c r="CK43" s="28">
        <v>0</v>
      </c>
      <c r="CL43" s="28">
        <v>0</v>
      </c>
      <c r="CM43" s="28">
        <v>0</v>
      </c>
      <c r="CN43" s="26">
        <v>160</v>
      </c>
      <c r="CO43" s="26">
        <v>86</v>
      </c>
      <c r="CP43" s="26">
        <v>74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7">
        <v>7648</v>
      </c>
      <c r="DG43" s="27">
        <v>3589</v>
      </c>
      <c r="DH43" s="27">
        <v>4059</v>
      </c>
    </row>
    <row r="44" spans="1:112" ht="15.75" x14ac:dyDescent="0.2">
      <c r="A44" s="25" t="s">
        <v>111</v>
      </c>
      <c r="B44" s="26">
        <v>0</v>
      </c>
      <c r="C44" s="26"/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3280</v>
      </c>
      <c r="R44" s="26">
        <v>2770</v>
      </c>
      <c r="S44" s="26">
        <v>510</v>
      </c>
      <c r="T44" s="26">
        <v>920</v>
      </c>
      <c r="U44" s="26">
        <v>890</v>
      </c>
      <c r="V44" s="26">
        <v>30</v>
      </c>
      <c r="W44" s="26">
        <v>300</v>
      </c>
      <c r="X44" s="26">
        <v>0</v>
      </c>
      <c r="Y44" s="26">
        <v>300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30</v>
      </c>
      <c r="AK44" s="26">
        <v>30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0</v>
      </c>
      <c r="BL44" s="26">
        <v>0</v>
      </c>
      <c r="BM44" s="26">
        <v>400</v>
      </c>
      <c r="BN44" s="26">
        <v>400</v>
      </c>
      <c r="BO44" s="26">
        <v>0</v>
      </c>
      <c r="BP44" s="26">
        <v>0</v>
      </c>
      <c r="BQ44" s="26">
        <v>0</v>
      </c>
      <c r="BR44" s="26">
        <v>0</v>
      </c>
      <c r="BS44" s="26">
        <v>0</v>
      </c>
      <c r="BT44" s="26">
        <v>0</v>
      </c>
      <c r="BU44" s="26">
        <v>0</v>
      </c>
      <c r="BV44" s="26">
        <v>0</v>
      </c>
      <c r="BW44" s="26">
        <v>0</v>
      </c>
      <c r="BX44" s="26">
        <v>0</v>
      </c>
      <c r="BY44" s="26">
        <v>0</v>
      </c>
      <c r="BZ44" s="26">
        <v>0</v>
      </c>
      <c r="CA44" s="26">
        <v>0</v>
      </c>
      <c r="CB44" s="26">
        <v>0</v>
      </c>
      <c r="CC44" s="26">
        <v>0</v>
      </c>
      <c r="CD44" s="26">
        <v>0</v>
      </c>
      <c r="CE44" s="26">
        <v>20</v>
      </c>
      <c r="CF44" s="26">
        <v>20</v>
      </c>
      <c r="CG44" s="26">
        <v>0</v>
      </c>
      <c r="CH44" s="26">
        <v>0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170</v>
      </c>
      <c r="CO44" s="26">
        <v>170</v>
      </c>
      <c r="CP44" s="26">
        <v>0</v>
      </c>
      <c r="CQ44" s="26">
        <v>0</v>
      </c>
      <c r="CR44" s="26">
        <v>0</v>
      </c>
      <c r="CS44" s="26">
        <v>0</v>
      </c>
      <c r="CT44" s="26">
        <v>0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0</v>
      </c>
      <c r="DA44" s="26">
        <v>0</v>
      </c>
      <c r="DB44" s="26">
        <v>0</v>
      </c>
      <c r="DC44" s="26">
        <v>0</v>
      </c>
      <c r="DD44" s="26">
        <v>0</v>
      </c>
      <c r="DE44" s="26"/>
      <c r="DF44" s="27">
        <v>4200</v>
      </c>
      <c r="DG44" s="27">
        <v>3660</v>
      </c>
      <c r="DH44" s="27">
        <v>540</v>
      </c>
    </row>
    <row r="45" spans="1:112" ht="15.75" x14ac:dyDescent="0.2">
      <c r="A45" s="25" t="s">
        <v>112</v>
      </c>
      <c r="B45" s="26">
        <v>3030</v>
      </c>
      <c r="C45" s="26">
        <v>3030</v>
      </c>
      <c r="D45" s="26">
        <v>0</v>
      </c>
      <c r="E45" s="26">
        <v>1240</v>
      </c>
      <c r="F45" s="26">
        <v>1000</v>
      </c>
      <c r="G45" s="26">
        <v>240</v>
      </c>
      <c r="H45" s="26">
        <v>0</v>
      </c>
      <c r="I45" s="26">
        <v>0</v>
      </c>
      <c r="J45" s="26">
        <v>0</v>
      </c>
      <c r="K45" s="26">
        <v>1595</v>
      </c>
      <c r="L45" s="26">
        <v>1139</v>
      </c>
      <c r="M45" s="26">
        <v>456</v>
      </c>
      <c r="N45" s="26">
        <v>0</v>
      </c>
      <c r="O45" s="26">
        <v>0</v>
      </c>
      <c r="P45" s="26">
        <v>0</v>
      </c>
      <c r="Q45" s="26">
        <v>8200</v>
      </c>
      <c r="R45" s="26">
        <v>7000</v>
      </c>
      <c r="S45" s="26">
        <v>1200</v>
      </c>
      <c r="T45" s="26">
        <v>1136</v>
      </c>
      <c r="U45" s="26">
        <v>1015</v>
      </c>
      <c r="V45" s="26">
        <v>121</v>
      </c>
      <c r="W45" s="26">
        <v>200</v>
      </c>
      <c r="X45" s="26">
        <v>0</v>
      </c>
      <c r="Y45" s="26">
        <v>170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30</v>
      </c>
      <c r="AH45" s="26">
        <v>0</v>
      </c>
      <c r="AI45" s="26">
        <v>0</v>
      </c>
      <c r="AJ45" s="26">
        <v>71</v>
      </c>
      <c r="AK45" s="26">
        <v>0</v>
      </c>
      <c r="AL45" s="26">
        <v>66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5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100</v>
      </c>
      <c r="BH45" s="26">
        <v>100</v>
      </c>
      <c r="BI45" s="26">
        <v>0</v>
      </c>
      <c r="BJ45" s="26">
        <v>0</v>
      </c>
      <c r="BK45" s="26">
        <v>0</v>
      </c>
      <c r="BL45" s="26">
        <v>0</v>
      </c>
      <c r="BM45" s="26">
        <v>360</v>
      </c>
      <c r="BN45" s="26">
        <v>300</v>
      </c>
      <c r="BO45" s="26">
        <v>0</v>
      </c>
      <c r="BP45" s="26">
        <v>0</v>
      </c>
      <c r="BQ45" s="26">
        <v>0</v>
      </c>
      <c r="BR45" s="26">
        <v>0</v>
      </c>
      <c r="BS45" s="26">
        <v>0</v>
      </c>
      <c r="BT45" s="26">
        <v>0</v>
      </c>
      <c r="BU45" s="26">
        <v>0</v>
      </c>
      <c r="BV45" s="26">
        <v>60</v>
      </c>
      <c r="BW45" s="26">
        <v>60</v>
      </c>
      <c r="BX45" s="26">
        <v>0</v>
      </c>
      <c r="BY45" s="26">
        <v>0</v>
      </c>
      <c r="BZ45" s="26">
        <v>0</v>
      </c>
      <c r="CA45" s="26">
        <v>0</v>
      </c>
      <c r="CB45" s="26">
        <v>0</v>
      </c>
      <c r="CC45" s="26">
        <v>0</v>
      </c>
      <c r="CD45" s="26">
        <v>0</v>
      </c>
      <c r="CE45" s="26">
        <v>150</v>
      </c>
      <c r="CF45" s="26">
        <v>150</v>
      </c>
      <c r="CG45" s="26">
        <v>0</v>
      </c>
      <c r="CH45" s="26">
        <v>0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150</v>
      </c>
      <c r="CO45" s="26">
        <v>150</v>
      </c>
      <c r="CP45" s="26">
        <v>0</v>
      </c>
      <c r="CQ45" s="26">
        <v>0</v>
      </c>
      <c r="CR45" s="26">
        <v>0</v>
      </c>
      <c r="CS45" s="26">
        <v>0</v>
      </c>
      <c r="CT45" s="26">
        <v>105</v>
      </c>
      <c r="CU45" s="26">
        <v>55</v>
      </c>
      <c r="CV45" s="26">
        <v>50</v>
      </c>
      <c r="CW45" s="26">
        <v>5</v>
      </c>
      <c r="CX45" s="26">
        <v>5</v>
      </c>
      <c r="CY45" s="26">
        <v>0</v>
      </c>
      <c r="CZ45" s="26">
        <v>100</v>
      </c>
      <c r="DA45" s="26">
        <v>50</v>
      </c>
      <c r="DB45" s="26">
        <v>50</v>
      </c>
      <c r="DC45" s="26">
        <v>0</v>
      </c>
      <c r="DD45" s="26">
        <v>0</v>
      </c>
      <c r="DE45" s="26">
        <v>0</v>
      </c>
      <c r="DF45" s="27">
        <v>15201</v>
      </c>
      <c r="DG45" s="27">
        <v>13184</v>
      </c>
      <c r="DH45" s="27">
        <v>2017</v>
      </c>
    </row>
    <row r="46" spans="1:112" ht="15.75" x14ac:dyDescent="0.2">
      <c r="A46" s="25" t="s">
        <v>113</v>
      </c>
      <c r="B46" s="26">
        <v>682</v>
      </c>
      <c r="C46" s="26">
        <v>524</v>
      </c>
      <c r="D46" s="26">
        <v>158</v>
      </c>
      <c r="E46" s="26">
        <v>765</v>
      </c>
      <c r="F46" s="26">
        <v>673</v>
      </c>
      <c r="G46" s="26">
        <v>92</v>
      </c>
      <c r="H46" s="26">
        <v>0</v>
      </c>
      <c r="I46" s="26">
        <v>0</v>
      </c>
      <c r="J46" s="26">
        <v>0</v>
      </c>
      <c r="K46" s="26">
        <v>200</v>
      </c>
      <c r="L46" s="26">
        <v>200</v>
      </c>
      <c r="M46" s="26">
        <v>0</v>
      </c>
      <c r="N46" s="26">
        <v>600</v>
      </c>
      <c r="O46" s="26">
        <v>600</v>
      </c>
      <c r="P46" s="26">
        <v>0</v>
      </c>
      <c r="Q46" s="26">
        <v>2153</v>
      </c>
      <c r="R46" s="26">
        <v>1836</v>
      </c>
      <c r="S46" s="26">
        <v>317</v>
      </c>
      <c r="T46" s="26">
        <v>3700</v>
      </c>
      <c r="U46" s="26">
        <v>2919</v>
      </c>
      <c r="V46" s="26">
        <v>781</v>
      </c>
      <c r="W46" s="26">
        <v>2600</v>
      </c>
      <c r="X46" s="26">
        <v>0</v>
      </c>
      <c r="Y46" s="26">
        <v>2600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781</v>
      </c>
      <c r="AK46" s="26">
        <v>0</v>
      </c>
      <c r="AL46" s="26">
        <v>781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v>0</v>
      </c>
      <c r="AT46" s="26">
        <v>0</v>
      </c>
      <c r="AU46" s="26">
        <v>0</v>
      </c>
      <c r="AV46" s="26">
        <v>0</v>
      </c>
      <c r="AW46" s="26">
        <v>0</v>
      </c>
      <c r="AX46" s="26">
        <v>0</v>
      </c>
      <c r="AY46" s="26">
        <v>0</v>
      </c>
      <c r="AZ46" s="26">
        <v>0</v>
      </c>
      <c r="BA46" s="26">
        <v>0</v>
      </c>
      <c r="BB46" s="26">
        <v>0</v>
      </c>
      <c r="BC46" s="26">
        <v>0</v>
      </c>
      <c r="BD46" s="26">
        <v>0</v>
      </c>
      <c r="BE46" s="26">
        <v>0</v>
      </c>
      <c r="BF46" s="26">
        <v>0</v>
      </c>
      <c r="BG46" s="26">
        <v>0</v>
      </c>
      <c r="BH46" s="26">
        <v>0</v>
      </c>
      <c r="BI46" s="26">
        <v>0</v>
      </c>
      <c r="BJ46" s="26">
        <v>0</v>
      </c>
      <c r="BK46" s="26">
        <v>0</v>
      </c>
      <c r="BL46" s="26">
        <v>0</v>
      </c>
      <c r="BM46" s="26">
        <v>200</v>
      </c>
      <c r="BN46" s="26">
        <v>200</v>
      </c>
      <c r="BO46" s="26">
        <v>0</v>
      </c>
      <c r="BP46" s="26">
        <v>0</v>
      </c>
      <c r="BQ46" s="26">
        <v>0</v>
      </c>
      <c r="BR46" s="26">
        <v>0</v>
      </c>
      <c r="BS46" s="26">
        <v>0</v>
      </c>
      <c r="BT46" s="26">
        <v>0</v>
      </c>
      <c r="BU46" s="26">
        <v>0</v>
      </c>
      <c r="BV46" s="26">
        <v>0</v>
      </c>
      <c r="BW46" s="26">
        <v>0</v>
      </c>
      <c r="BX46" s="26">
        <v>0</v>
      </c>
      <c r="BY46" s="26">
        <v>0</v>
      </c>
      <c r="BZ46" s="26">
        <v>0</v>
      </c>
      <c r="CA46" s="26">
        <v>0</v>
      </c>
      <c r="CB46" s="26">
        <v>0</v>
      </c>
      <c r="CC46" s="26">
        <v>0</v>
      </c>
      <c r="CD46" s="26">
        <v>0</v>
      </c>
      <c r="CE46" s="26">
        <v>119</v>
      </c>
      <c r="CF46" s="26">
        <v>119</v>
      </c>
      <c r="CG46" s="26">
        <v>0</v>
      </c>
      <c r="CH46" s="26">
        <v>0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0</v>
      </c>
      <c r="CS46" s="26">
        <v>0</v>
      </c>
      <c r="CT46" s="26">
        <v>0</v>
      </c>
      <c r="CU46" s="26">
        <v>0</v>
      </c>
      <c r="CV46" s="26">
        <v>0</v>
      </c>
      <c r="CW46" s="26">
        <v>0</v>
      </c>
      <c r="CX46" s="26">
        <v>0</v>
      </c>
      <c r="CY46" s="26">
        <v>0</v>
      </c>
      <c r="CZ46" s="26">
        <v>0</v>
      </c>
      <c r="DA46" s="26">
        <v>0</v>
      </c>
      <c r="DB46" s="26">
        <v>0</v>
      </c>
      <c r="DC46" s="26">
        <v>0</v>
      </c>
      <c r="DD46" s="26"/>
      <c r="DE46" s="26"/>
      <c r="DF46" s="27">
        <v>8100</v>
      </c>
      <c r="DG46" s="27">
        <v>6752</v>
      </c>
      <c r="DH46" s="27">
        <v>1348</v>
      </c>
    </row>
    <row r="47" spans="1:112" ht="15.75" x14ac:dyDescent="0.2">
      <c r="A47" s="25" t="s">
        <v>114</v>
      </c>
      <c r="B47" s="26">
        <v>0</v>
      </c>
      <c r="C47" s="26"/>
      <c r="D47" s="26"/>
      <c r="E47" s="26">
        <v>0</v>
      </c>
      <c r="F47" s="26"/>
      <c r="G47" s="26"/>
      <c r="H47" s="26">
        <v>0</v>
      </c>
      <c r="I47" s="26"/>
      <c r="J47" s="26"/>
      <c r="K47" s="26">
        <v>0</v>
      </c>
      <c r="L47" s="26"/>
      <c r="M47" s="26"/>
      <c r="N47" s="26">
        <v>0</v>
      </c>
      <c r="O47" s="26"/>
      <c r="P47" s="26"/>
      <c r="Q47" s="26">
        <v>5732</v>
      </c>
      <c r="R47" s="26">
        <v>2866</v>
      </c>
      <c r="S47" s="26">
        <v>2866</v>
      </c>
      <c r="T47" s="26">
        <v>2544</v>
      </c>
      <c r="U47" s="26">
        <v>1272</v>
      </c>
      <c r="V47" s="26">
        <v>1272</v>
      </c>
      <c r="W47" s="26">
        <v>1272</v>
      </c>
      <c r="X47" s="26">
        <v>1272</v>
      </c>
      <c r="Y47" s="26">
        <v>0</v>
      </c>
      <c r="Z47" s="26">
        <v>0</v>
      </c>
      <c r="AA47" s="26">
        <v>0</v>
      </c>
      <c r="AB47" s="26"/>
      <c r="AC47" s="26"/>
      <c r="AD47" s="26"/>
      <c r="AE47" s="26"/>
      <c r="AF47" s="26"/>
      <c r="AG47" s="26"/>
      <c r="AH47" s="26"/>
      <c r="AI47" s="26"/>
      <c r="AJ47" s="26">
        <v>1272</v>
      </c>
      <c r="AK47" s="26">
        <v>1272</v>
      </c>
      <c r="AL47" s="26"/>
      <c r="AM47" s="26"/>
      <c r="AN47" s="26"/>
      <c r="AO47" s="26"/>
      <c r="AP47" s="26"/>
      <c r="AQ47" s="26"/>
      <c r="AR47" s="26"/>
      <c r="AS47" s="26">
        <v>0</v>
      </c>
      <c r="AT47" s="26">
        <v>0</v>
      </c>
      <c r="AU47" s="26"/>
      <c r="AV47" s="26"/>
      <c r="AW47" s="26">
        <v>0</v>
      </c>
      <c r="AX47" s="26"/>
      <c r="AY47" s="26"/>
      <c r="AZ47" s="26">
        <v>0</v>
      </c>
      <c r="BA47" s="26"/>
      <c r="BB47" s="26"/>
      <c r="BC47" s="26"/>
      <c r="BD47" s="26">
        <v>0</v>
      </c>
      <c r="BE47" s="26"/>
      <c r="BF47" s="26"/>
      <c r="BG47" s="26">
        <v>0</v>
      </c>
      <c r="BH47" s="26"/>
      <c r="BI47" s="26"/>
      <c r="BJ47" s="26">
        <v>0</v>
      </c>
      <c r="BK47" s="26"/>
      <c r="BL47" s="26"/>
      <c r="BM47" s="26">
        <v>0</v>
      </c>
      <c r="BN47" s="26"/>
      <c r="BO47" s="26"/>
      <c r="BP47" s="26"/>
      <c r="BQ47" s="26"/>
      <c r="BR47" s="26"/>
      <c r="BS47" s="26">
        <v>0</v>
      </c>
      <c r="BT47" s="26"/>
      <c r="BU47" s="26"/>
      <c r="BV47" s="26">
        <v>0</v>
      </c>
      <c r="BW47" s="26"/>
      <c r="BX47" s="26"/>
      <c r="BY47" s="26">
        <v>0</v>
      </c>
      <c r="BZ47" s="26"/>
      <c r="CA47" s="26"/>
      <c r="CB47" s="26">
        <v>0</v>
      </c>
      <c r="CC47" s="26"/>
      <c r="CD47" s="26"/>
      <c r="CE47" s="26">
        <v>0</v>
      </c>
      <c r="CF47" s="26"/>
      <c r="CG47" s="26"/>
      <c r="CH47" s="26">
        <v>0</v>
      </c>
      <c r="CI47" s="26"/>
      <c r="CJ47" s="26"/>
      <c r="CK47" s="26">
        <v>0</v>
      </c>
      <c r="CL47" s="26"/>
      <c r="CM47" s="26"/>
      <c r="CN47" s="26">
        <v>0</v>
      </c>
      <c r="CO47" s="26"/>
      <c r="CP47" s="26"/>
      <c r="CQ47" s="26">
        <v>0</v>
      </c>
      <c r="CR47" s="26"/>
      <c r="CS47" s="26"/>
      <c r="CT47" s="26">
        <v>0</v>
      </c>
      <c r="CU47" s="26">
        <v>0</v>
      </c>
      <c r="CV47" s="26">
        <v>0</v>
      </c>
      <c r="CW47" s="26">
        <v>0</v>
      </c>
      <c r="CX47" s="26"/>
      <c r="CY47" s="26"/>
      <c r="CZ47" s="26">
        <v>0</v>
      </c>
      <c r="DA47" s="26"/>
      <c r="DB47" s="26"/>
      <c r="DC47" s="26">
        <v>0</v>
      </c>
      <c r="DD47" s="26"/>
      <c r="DE47" s="26"/>
      <c r="DF47" s="27">
        <v>8276</v>
      </c>
      <c r="DG47" s="27">
        <v>4138</v>
      </c>
      <c r="DH47" s="27">
        <v>4138</v>
      </c>
    </row>
    <row r="48" spans="1:112" ht="15.75" x14ac:dyDescent="0.2">
      <c r="A48" s="25" t="s">
        <v>115</v>
      </c>
      <c r="B48" s="26">
        <v>1800</v>
      </c>
      <c r="C48" s="26">
        <v>1200</v>
      </c>
      <c r="D48" s="26">
        <v>600</v>
      </c>
      <c r="E48" s="26">
        <v>770</v>
      </c>
      <c r="F48" s="26">
        <v>650</v>
      </c>
      <c r="G48" s="26">
        <v>120</v>
      </c>
      <c r="H48" s="26">
        <v>0</v>
      </c>
      <c r="I48" s="26">
        <v>0</v>
      </c>
      <c r="J48" s="26">
        <v>0</v>
      </c>
      <c r="K48" s="26">
        <v>2000</v>
      </c>
      <c r="L48" s="26">
        <v>2000</v>
      </c>
      <c r="M48" s="26">
        <v>0</v>
      </c>
      <c r="N48" s="26">
        <v>6000</v>
      </c>
      <c r="O48" s="26">
        <v>6000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  <c r="AT48" s="26">
        <v>0</v>
      </c>
      <c r="AU48" s="26">
        <v>0</v>
      </c>
      <c r="AV48" s="26">
        <v>0</v>
      </c>
      <c r="AW48" s="26">
        <v>0</v>
      </c>
      <c r="AX48" s="26">
        <v>0</v>
      </c>
      <c r="AY48" s="26">
        <v>0</v>
      </c>
      <c r="AZ48" s="26">
        <v>0</v>
      </c>
      <c r="BA48" s="26">
        <v>0</v>
      </c>
      <c r="BB48" s="26">
        <v>0</v>
      </c>
      <c r="BC48" s="26">
        <v>0</v>
      </c>
      <c r="BD48" s="26">
        <v>0</v>
      </c>
      <c r="BE48" s="26">
        <v>0</v>
      </c>
      <c r="BF48" s="26">
        <v>0</v>
      </c>
      <c r="BG48" s="26">
        <v>0</v>
      </c>
      <c r="BH48" s="26">
        <v>0</v>
      </c>
      <c r="BI48" s="26">
        <v>0</v>
      </c>
      <c r="BJ48" s="26">
        <v>0</v>
      </c>
      <c r="BK48" s="26">
        <v>0</v>
      </c>
      <c r="BL48" s="26">
        <v>0</v>
      </c>
      <c r="BM48" s="26"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v>0</v>
      </c>
      <c r="BT48" s="26">
        <v>0</v>
      </c>
      <c r="BU48" s="26">
        <v>0</v>
      </c>
      <c r="BV48" s="26">
        <v>0</v>
      </c>
      <c r="BW48" s="26">
        <v>0</v>
      </c>
      <c r="BX48" s="26">
        <v>0</v>
      </c>
      <c r="BY48" s="26">
        <v>0</v>
      </c>
      <c r="BZ48" s="26">
        <v>0</v>
      </c>
      <c r="CA48" s="26">
        <v>0</v>
      </c>
      <c r="CB48" s="26">
        <v>0</v>
      </c>
      <c r="CC48" s="26">
        <v>0</v>
      </c>
      <c r="CD48" s="26">
        <v>0</v>
      </c>
      <c r="CE48" s="26">
        <v>0</v>
      </c>
      <c r="CF48" s="26">
        <v>0</v>
      </c>
      <c r="CG48" s="26">
        <v>0</v>
      </c>
      <c r="CH48" s="26">
        <v>0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0</v>
      </c>
      <c r="CP48" s="26">
        <v>0</v>
      </c>
      <c r="CQ48" s="26">
        <v>0</v>
      </c>
      <c r="CR48" s="26">
        <v>0</v>
      </c>
      <c r="CS48" s="26">
        <v>0</v>
      </c>
      <c r="CT48" s="26">
        <v>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0</v>
      </c>
      <c r="DC48" s="26">
        <v>0</v>
      </c>
      <c r="DD48" s="26"/>
      <c r="DE48" s="26"/>
      <c r="DF48" s="27">
        <v>10570</v>
      </c>
      <c r="DG48" s="27">
        <v>9850</v>
      </c>
      <c r="DH48" s="27">
        <v>720</v>
      </c>
    </row>
    <row r="49" spans="1:112" s="3" customFormat="1" ht="15.75" x14ac:dyDescent="0.25">
      <c r="A49" s="25" t="s">
        <v>116</v>
      </c>
      <c r="B49" s="28">
        <v>0</v>
      </c>
      <c r="C49" s="28">
        <v>0</v>
      </c>
      <c r="D49" s="28">
        <v>0</v>
      </c>
      <c r="E49" s="26">
        <v>14526</v>
      </c>
      <c r="F49" s="26">
        <v>11019</v>
      </c>
      <c r="G49" s="26">
        <v>3507</v>
      </c>
      <c r="H49" s="26">
        <v>19894</v>
      </c>
      <c r="I49" s="26">
        <v>13877</v>
      </c>
      <c r="J49" s="26">
        <v>6017</v>
      </c>
      <c r="K49" s="26">
        <v>6150</v>
      </c>
      <c r="L49" s="26">
        <v>6150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8150</v>
      </c>
      <c r="U49" s="26">
        <v>8150</v>
      </c>
      <c r="V49" s="26">
        <v>0</v>
      </c>
      <c r="W49" s="26">
        <v>8150</v>
      </c>
      <c r="X49" s="26">
        <v>8150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7">
        <v>48720</v>
      </c>
      <c r="DG49" s="27">
        <v>39196</v>
      </c>
      <c r="DH49" s="27">
        <v>9524</v>
      </c>
    </row>
    <row r="50" spans="1:112" ht="15.75" x14ac:dyDescent="0.2">
      <c r="A50" s="25" t="s">
        <v>117</v>
      </c>
      <c r="B50" s="26">
        <v>0</v>
      </c>
      <c r="C50" s="26"/>
      <c r="D50" s="26"/>
      <c r="E50" s="26">
        <v>4700</v>
      </c>
      <c r="F50" s="26">
        <v>4700</v>
      </c>
      <c r="G50" s="26"/>
      <c r="H50" s="26">
        <v>0</v>
      </c>
      <c r="I50" s="26"/>
      <c r="J50" s="26"/>
      <c r="K50" s="26">
        <v>0</v>
      </c>
      <c r="L50" s="26"/>
      <c r="M50" s="26"/>
      <c r="N50" s="26">
        <v>0</v>
      </c>
      <c r="O50" s="26"/>
      <c r="P50" s="26"/>
      <c r="Q50" s="26">
        <v>0</v>
      </c>
      <c r="R50" s="26"/>
      <c r="S50" s="26"/>
      <c r="T50" s="26">
        <v>0</v>
      </c>
      <c r="U50" s="26">
        <v>0</v>
      </c>
      <c r="V50" s="26">
        <v>0</v>
      </c>
      <c r="W50" s="26">
        <v>0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0</v>
      </c>
      <c r="AK50" s="26"/>
      <c r="AL50" s="26"/>
      <c r="AM50" s="26"/>
      <c r="AN50" s="26"/>
      <c r="AO50" s="26"/>
      <c r="AP50" s="26"/>
      <c r="AQ50" s="26"/>
      <c r="AR50" s="26"/>
      <c r="AS50" s="26">
        <v>0</v>
      </c>
      <c r="AT50" s="26">
        <v>0</v>
      </c>
      <c r="AU50" s="26"/>
      <c r="AV50" s="26"/>
      <c r="AW50" s="26">
        <v>0</v>
      </c>
      <c r="AX50" s="26"/>
      <c r="AY50" s="26"/>
      <c r="AZ50" s="26">
        <v>0</v>
      </c>
      <c r="BA50" s="26"/>
      <c r="BB50" s="26"/>
      <c r="BC50" s="26"/>
      <c r="BD50" s="26">
        <v>0</v>
      </c>
      <c r="BE50" s="26"/>
      <c r="BF50" s="26"/>
      <c r="BG50" s="26">
        <v>0</v>
      </c>
      <c r="BH50" s="26"/>
      <c r="BI50" s="26"/>
      <c r="BJ50" s="26">
        <v>0</v>
      </c>
      <c r="BK50" s="26"/>
      <c r="BL50" s="26"/>
      <c r="BM50" s="26">
        <v>0</v>
      </c>
      <c r="BN50" s="26"/>
      <c r="BO50" s="26"/>
      <c r="BP50" s="26"/>
      <c r="BQ50" s="26"/>
      <c r="BR50" s="26"/>
      <c r="BS50" s="26">
        <v>0</v>
      </c>
      <c r="BT50" s="26"/>
      <c r="BU50" s="26"/>
      <c r="BV50" s="26">
        <v>0</v>
      </c>
      <c r="BW50" s="26"/>
      <c r="BX50" s="26"/>
      <c r="BY50" s="26">
        <v>0</v>
      </c>
      <c r="BZ50" s="26"/>
      <c r="CA50" s="26"/>
      <c r="CB50" s="26">
        <v>0</v>
      </c>
      <c r="CC50" s="26"/>
      <c r="CD50" s="26"/>
      <c r="CE50" s="26">
        <v>0</v>
      </c>
      <c r="CF50" s="26"/>
      <c r="CG50" s="26"/>
      <c r="CH50" s="26">
        <v>0</v>
      </c>
      <c r="CI50" s="26"/>
      <c r="CJ50" s="26"/>
      <c r="CK50" s="26">
        <v>0</v>
      </c>
      <c r="CL50" s="26"/>
      <c r="CM50" s="26"/>
      <c r="CN50" s="26">
        <v>0</v>
      </c>
      <c r="CO50" s="26"/>
      <c r="CP50" s="26"/>
      <c r="CQ50" s="26">
        <v>0</v>
      </c>
      <c r="CR50" s="26"/>
      <c r="CS50" s="26"/>
      <c r="CT50" s="26">
        <v>0</v>
      </c>
      <c r="CU50" s="26">
        <v>0</v>
      </c>
      <c r="CV50" s="26">
        <v>0</v>
      </c>
      <c r="CW50" s="26">
        <v>0</v>
      </c>
      <c r="CX50" s="26"/>
      <c r="CY50" s="26"/>
      <c r="CZ50" s="26">
        <v>0</v>
      </c>
      <c r="DA50" s="26"/>
      <c r="DB50" s="26"/>
      <c r="DC50" s="26">
        <v>0</v>
      </c>
      <c r="DD50" s="26"/>
      <c r="DE50" s="26"/>
      <c r="DF50" s="27">
        <v>4700</v>
      </c>
      <c r="DG50" s="27">
        <v>4700</v>
      </c>
      <c r="DH50" s="27">
        <v>0</v>
      </c>
    </row>
    <row r="51" spans="1:112" ht="15.75" x14ac:dyDescent="0.2">
      <c r="A51" s="25" t="s">
        <v>118</v>
      </c>
      <c r="B51" s="26">
        <v>0</v>
      </c>
      <c r="C51" s="26"/>
      <c r="D51" s="26"/>
      <c r="E51" s="26">
        <v>2200</v>
      </c>
      <c r="F51" s="26">
        <v>0</v>
      </c>
      <c r="G51" s="26">
        <v>2200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4200</v>
      </c>
      <c r="R51" s="26">
        <v>0</v>
      </c>
      <c r="S51" s="26">
        <v>4200</v>
      </c>
      <c r="T51" s="26">
        <v>5320</v>
      </c>
      <c r="U51" s="26">
        <v>0</v>
      </c>
      <c r="V51" s="26">
        <v>5320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4500</v>
      </c>
      <c r="AK51" s="26">
        <v>0</v>
      </c>
      <c r="AL51" s="26">
        <v>4500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6">
        <v>0</v>
      </c>
      <c r="BD51" s="26">
        <v>0</v>
      </c>
      <c r="BE51" s="26">
        <v>0</v>
      </c>
      <c r="BF51" s="26">
        <v>0</v>
      </c>
      <c r="BG51" s="26">
        <v>0</v>
      </c>
      <c r="BH51" s="26">
        <v>0</v>
      </c>
      <c r="BI51" s="26">
        <v>0</v>
      </c>
      <c r="BJ51" s="26">
        <v>0</v>
      </c>
      <c r="BK51" s="26">
        <v>0</v>
      </c>
      <c r="BL51" s="26">
        <v>0</v>
      </c>
      <c r="BM51" s="26">
        <v>420</v>
      </c>
      <c r="BN51" s="26">
        <v>0</v>
      </c>
      <c r="BO51" s="26">
        <v>420</v>
      </c>
      <c r="BP51" s="26">
        <v>0</v>
      </c>
      <c r="BQ51" s="26">
        <v>0</v>
      </c>
      <c r="BR51" s="26">
        <v>0</v>
      </c>
      <c r="BS51" s="26">
        <v>0</v>
      </c>
      <c r="BT51" s="26">
        <v>0</v>
      </c>
      <c r="BU51" s="26">
        <v>0</v>
      </c>
      <c r="BV51" s="26">
        <v>0</v>
      </c>
      <c r="BW51" s="26">
        <v>0</v>
      </c>
      <c r="BX51" s="26">
        <v>0</v>
      </c>
      <c r="BY51" s="26">
        <v>0</v>
      </c>
      <c r="BZ51" s="26">
        <v>0</v>
      </c>
      <c r="CA51" s="26">
        <v>0</v>
      </c>
      <c r="CB51" s="26">
        <v>0</v>
      </c>
      <c r="CC51" s="26">
        <v>0</v>
      </c>
      <c r="CD51" s="26">
        <v>0</v>
      </c>
      <c r="CE51" s="26">
        <v>0</v>
      </c>
      <c r="CF51" s="26">
        <v>0</v>
      </c>
      <c r="CG51" s="26">
        <v>0</v>
      </c>
      <c r="CH51" s="26">
        <v>400</v>
      </c>
      <c r="CI51" s="26">
        <v>0</v>
      </c>
      <c r="CJ51" s="26">
        <v>400</v>
      </c>
      <c r="CK51" s="26">
        <v>0</v>
      </c>
      <c r="CL51" s="26">
        <v>0</v>
      </c>
      <c r="CM51" s="26">
        <v>0</v>
      </c>
      <c r="CN51" s="26">
        <v>0</v>
      </c>
      <c r="CO51" s="26">
        <v>0</v>
      </c>
      <c r="CP51" s="26">
        <v>0</v>
      </c>
      <c r="CQ51" s="26">
        <v>0</v>
      </c>
      <c r="CR51" s="26">
        <v>0</v>
      </c>
      <c r="CS51" s="26">
        <v>0</v>
      </c>
      <c r="CT51" s="26">
        <v>0</v>
      </c>
      <c r="CU51" s="26">
        <v>0</v>
      </c>
      <c r="CV51" s="26">
        <v>0</v>
      </c>
      <c r="CW51" s="26">
        <v>0</v>
      </c>
      <c r="CX51" s="26">
        <v>0</v>
      </c>
      <c r="CY51" s="26">
        <v>0</v>
      </c>
      <c r="CZ51" s="26">
        <v>0</v>
      </c>
      <c r="DA51" s="26">
        <v>0</v>
      </c>
      <c r="DB51" s="26">
        <v>0</v>
      </c>
      <c r="DC51" s="26">
        <v>0</v>
      </c>
      <c r="DD51" s="26">
        <v>0</v>
      </c>
      <c r="DE51" s="26">
        <v>0</v>
      </c>
      <c r="DF51" s="27">
        <v>11720</v>
      </c>
      <c r="DG51" s="27">
        <v>0</v>
      </c>
      <c r="DH51" s="27">
        <v>11720</v>
      </c>
    </row>
    <row r="52" spans="1:112" ht="15.75" x14ac:dyDescent="0.2">
      <c r="A52" s="25" t="s">
        <v>119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778</v>
      </c>
      <c r="L52" s="26">
        <v>778</v>
      </c>
      <c r="M52" s="26">
        <v>0</v>
      </c>
      <c r="N52" s="26">
        <v>0</v>
      </c>
      <c r="O52" s="26">
        <v>0</v>
      </c>
      <c r="P52" s="26">
        <v>0</v>
      </c>
      <c r="Q52" s="26">
        <v>10088</v>
      </c>
      <c r="R52" s="26">
        <v>5324</v>
      </c>
      <c r="S52" s="26">
        <v>4764</v>
      </c>
      <c r="T52" s="26">
        <v>5431</v>
      </c>
      <c r="U52" s="26">
        <v>4471</v>
      </c>
      <c r="V52" s="26">
        <v>960</v>
      </c>
      <c r="W52" s="26">
        <v>1401</v>
      </c>
      <c r="X52" s="26">
        <v>1401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v>560</v>
      </c>
      <c r="AK52" s="26">
        <v>560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  <c r="AT52" s="26">
        <v>0</v>
      </c>
      <c r="AU52" s="26">
        <v>0</v>
      </c>
      <c r="AV52" s="26">
        <v>0</v>
      </c>
      <c r="AW52" s="26">
        <v>0</v>
      </c>
      <c r="AX52" s="26">
        <v>0</v>
      </c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>
        <v>0</v>
      </c>
      <c r="BF52" s="26">
        <v>0</v>
      </c>
      <c r="BG52" s="26">
        <v>0</v>
      </c>
      <c r="BH52" s="26">
        <v>0</v>
      </c>
      <c r="BI52" s="26">
        <v>0</v>
      </c>
      <c r="BJ52" s="26">
        <v>0</v>
      </c>
      <c r="BK52" s="26">
        <v>0</v>
      </c>
      <c r="BL52" s="26">
        <v>0</v>
      </c>
      <c r="BM52" s="26">
        <v>1353</v>
      </c>
      <c r="BN52" s="26">
        <v>1223</v>
      </c>
      <c r="BO52" s="26">
        <v>130</v>
      </c>
      <c r="BP52" s="26">
        <v>0</v>
      </c>
      <c r="BQ52" s="26">
        <v>0</v>
      </c>
      <c r="BR52" s="26">
        <v>0</v>
      </c>
      <c r="BS52" s="26">
        <v>0</v>
      </c>
      <c r="BT52" s="26">
        <v>0</v>
      </c>
      <c r="BU52" s="26">
        <v>0</v>
      </c>
      <c r="BV52" s="26">
        <v>0</v>
      </c>
      <c r="BW52" s="26">
        <v>0</v>
      </c>
      <c r="BX52" s="26">
        <v>0</v>
      </c>
      <c r="BY52" s="26">
        <v>0</v>
      </c>
      <c r="BZ52" s="26">
        <v>0</v>
      </c>
      <c r="CA52" s="26">
        <v>0</v>
      </c>
      <c r="CB52" s="26">
        <v>0</v>
      </c>
      <c r="CC52" s="26">
        <v>0</v>
      </c>
      <c r="CD52" s="26">
        <v>0</v>
      </c>
      <c r="CE52" s="26">
        <v>632</v>
      </c>
      <c r="CF52" s="26">
        <v>632</v>
      </c>
      <c r="CG52" s="26">
        <v>0</v>
      </c>
      <c r="CH52" s="26">
        <v>454</v>
      </c>
      <c r="CI52" s="26">
        <v>314</v>
      </c>
      <c r="CJ52" s="26">
        <v>140</v>
      </c>
      <c r="CK52" s="26">
        <v>0</v>
      </c>
      <c r="CL52" s="26">
        <v>0</v>
      </c>
      <c r="CM52" s="26">
        <v>0</v>
      </c>
      <c r="CN52" s="26">
        <v>1031</v>
      </c>
      <c r="CO52" s="26">
        <v>901</v>
      </c>
      <c r="CP52" s="26">
        <v>130</v>
      </c>
      <c r="CQ52" s="26">
        <v>0</v>
      </c>
      <c r="CR52" s="26">
        <v>0</v>
      </c>
      <c r="CS52" s="26">
        <v>0</v>
      </c>
      <c r="CT52" s="26">
        <v>0</v>
      </c>
      <c r="CU52" s="26">
        <v>0</v>
      </c>
      <c r="CV52" s="26">
        <v>0</v>
      </c>
      <c r="CW52" s="26">
        <v>0</v>
      </c>
      <c r="CX52" s="26">
        <v>0</v>
      </c>
      <c r="CY52" s="26">
        <v>0</v>
      </c>
      <c r="CZ52" s="26">
        <v>0</v>
      </c>
      <c r="DA52" s="26">
        <v>0</v>
      </c>
      <c r="DB52" s="26">
        <v>0</v>
      </c>
      <c r="DC52" s="26">
        <v>0</v>
      </c>
      <c r="DD52" s="26">
        <v>0</v>
      </c>
      <c r="DE52" s="26"/>
      <c r="DF52" s="27">
        <v>16297</v>
      </c>
      <c r="DG52" s="27">
        <v>10573</v>
      </c>
      <c r="DH52" s="27">
        <v>5724</v>
      </c>
    </row>
    <row r="53" spans="1:112" ht="15.75" x14ac:dyDescent="0.2">
      <c r="A53" s="25" t="s">
        <v>120</v>
      </c>
      <c r="B53" s="26"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13500</v>
      </c>
      <c r="L53" s="26">
        <v>13500</v>
      </c>
      <c r="M53" s="26">
        <v>0</v>
      </c>
      <c r="N53" s="26">
        <v>0</v>
      </c>
      <c r="O53" s="26">
        <v>0</v>
      </c>
      <c r="P53" s="26">
        <v>0</v>
      </c>
      <c r="Q53" s="26">
        <v>9200</v>
      </c>
      <c r="R53" s="26">
        <v>9200</v>
      </c>
      <c r="S53" s="26">
        <v>0</v>
      </c>
      <c r="T53" s="26">
        <v>4634</v>
      </c>
      <c r="U53" s="26">
        <v>4634</v>
      </c>
      <c r="V53" s="26">
        <v>0</v>
      </c>
      <c r="W53" s="26">
        <v>4004</v>
      </c>
      <c r="X53" s="26">
        <v>4004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/>
      <c r="AE53" s="26"/>
      <c r="AF53" s="26"/>
      <c r="AG53" s="26"/>
      <c r="AH53" s="26"/>
      <c r="AI53" s="26"/>
      <c r="AJ53" s="26">
        <v>0</v>
      </c>
      <c r="AK53" s="26"/>
      <c r="AL53" s="26"/>
      <c r="AM53" s="26"/>
      <c r="AN53" s="26"/>
      <c r="AO53" s="26"/>
      <c r="AP53" s="26"/>
      <c r="AQ53" s="26"/>
      <c r="AR53" s="26"/>
      <c r="AS53" s="26">
        <v>0</v>
      </c>
      <c r="AT53" s="26">
        <v>0</v>
      </c>
      <c r="AU53" s="26"/>
      <c r="AV53" s="26"/>
      <c r="AW53" s="26">
        <v>0</v>
      </c>
      <c r="AX53" s="26"/>
      <c r="AY53" s="26"/>
      <c r="AZ53" s="26">
        <v>0</v>
      </c>
      <c r="BA53" s="26"/>
      <c r="BB53" s="26"/>
      <c r="BC53" s="26"/>
      <c r="BD53" s="26">
        <v>0</v>
      </c>
      <c r="BE53" s="26"/>
      <c r="BF53" s="26"/>
      <c r="BG53" s="26">
        <v>0</v>
      </c>
      <c r="BH53" s="26"/>
      <c r="BI53" s="26"/>
      <c r="BJ53" s="26">
        <v>0</v>
      </c>
      <c r="BK53" s="26"/>
      <c r="BL53" s="26"/>
      <c r="BM53" s="26">
        <v>390</v>
      </c>
      <c r="BN53" s="26">
        <v>210</v>
      </c>
      <c r="BO53" s="26">
        <v>0</v>
      </c>
      <c r="BP53" s="26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180</v>
      </c>
      <c r="BW53" s="26">
        <v>180</v>
      </c>
      <c r="BX53" s="26">
        <v>0</v>
      </c>
      <c r="BY53" s="26">
        <v>0</v>
      </c>
      <c r="BZ53" s="26">
        <v>0</v>
      </c>
      <c r="CA53" s="26">
        <v>0</v>
      </c>
      <c r="CB53" s="26">
        <v>0</v>
      </c>
      <c r="CC53" s="26">
        <v>0</v>
      </c>
      <c r="CD53" s="26">
        <v>0</v>
      </c>
      <c r="CE53" s="26">
        <v>0</v>
      </c>
      <c r="CF53" s="26">
        <v>0</v>
      </c>
      <c r="CG53" s="26">
        <v>0</v>
      </c>
      <c r="CH53" s="26">
        <v>140</v>
      </c>
      <c r="CI53" s="26">
        <v>140</v>
      </c>
      <c r="CJ53" s="26">
        <v>0</v>
      </c>
      <c r="CK53" s="26">
        <v>0</v>
      </c>
      <c r="CL53" s="26">
        <v>0</v>
      </c>
      <c r="CM53" s="26">
        <v>0</v>
      </c>
      <c r="CN53" s="26">
        <v>100</v>
      </c>
      <c r="CO53" s="26">
        <v>100</v>
      </c>
      <c r="CP53" s="26">
        <v>0</v>
      </c>
      <c r="CQ53" s="26">
        <v>0</v>
      </c>
      <c r="CR53" s="26">
        <v>0</v>
      </c>
      <c r="CS53" s="26">
        <v>0</v>
      </c>
      <c r="CT53" s="26">
        <v>0</v>
      </c>
      <c r="CU53" s="26">
        <v>0</v>
      </c>
      <c r="CV53" s="26">
        <v>0</v>
      </c>
      <c r="CW53" s="26">
        <v>0</v>
      </c>
      <c r="CX53" s="26">
        <v>0</v>
      </c>
      <c r="CY53" s="26">
        <v>0</v>
      </c>
      <c r="CZ53" s="26">
        <v>0</v>
      </c>
      <c r="DA53" s="26">
        <v>0</v>
      </c>
      <c r="DB53" s="26">
        <v>0</v>
      </c>
      <c r="DC53" s="26">
        <v>0</v>
      </c>
      <c r="DD53" s="26"/>
      <c r="DE53" s="26"/>
      <c r="DF53" s="27">
        <v>27334</v>
      </c>
      <c r="DG53" s="27">
        <v>27334</v>
      </c>
      <c r="DH53" s="27">
        <v>0</v>
      </c>
    </row>
    <row r="54" spans="1:112" ht="15.75" x14ac:dyDescent="0.2">
      <c r="A54" s="25" t="s">
        <v>121</v>
      </c>
      <c r="B54" s="26">
        <v>0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8214</v>
      </c>
      <c r="R54" s="26">
        <v>8214</v>
      </c>
      <c r="S54" s="26">
        <v>0</v>
      </c>
      <c r="T54" s="26">
        <v>1513</v>
      </c>
      <c r="U54" s="26">
        <v>1513</v>
      </c>
      <c r="V54" s="26">
        <v>0</v>
      </c>
      <c r="W54" s="26">
        <v>1013</v>
      </c>
      <c r="X54" s="26">
        <v>1013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0</v>
      </c>
      <c r="AZ54" s="26">
        <v>0</v>
      </c>
      <c r="BA54" s="26">
        <v>0</v>
      </c>
      <c r="BB54" s="26">
        <v>0</v>
      </c>
      <c r="BC54" s="26">
        <v>0</v>
      </c>
      <c r="BD54" s="26">
        <v>0</v>
      </c>
      <c r="BE54" s="26">
        <v>0</v>
      </c>
      <c r="BF54" s="26">
        <v>0</v>
      </c>
      <c r="BG54" s="26">
        <v>0</v>
      </c>
      <c r="BH54" s="26">
        <v>0</v>
      </c>
      <c r="BI54" s="26">
        <v>0</v>
      </c>
      <c r="BJ54" s="26">
        <v>0</v>
      </c>
      <c r="BK54" s="26">
        <v>0</v>
      </c>
      <c r="BL54" s="26">
        <v>0</v>
      </c>
      <c r="BM54" s="26">
        <v>240</v>
      </c>
      <c r="BN54" s="26">
        <v>240</v>
      </c>
      <c r="BO54" s="26">
        <v>0</v>
      </c>
      <c r="BP54" s="26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0</v>
      </c>
      <c r="CD54" s="26">
        <v>0</v>
      </c>
      <c r="CE54" s="26">
        <v>100</v>
      </c>
      <c r="CF54" s="26">
        <v>100</v>
      </c>
      <c r="CG54" s="26">
        <v>0</v>
      </c>
      <c r="CH54" s="26">
        <v>90</v>
      </c>
      <c r="CI54" s="26">
        <v>90</v>
      </c>
      <c r="CJ54" s="26">
        <v>0</v>
      </c>
      <c r="CK54" s="26">
        <v>0</v>
      </c>
      <c r="CL54" s="26">
        <v>0</v>
      </c>
      <c r="CM54" s="26">
        <v>0</v>
      </c>
      <c r="CN54" s="26">
        <v>70</v>
      </c>
      <c r="CO54" s="26">
        <v>70</v>
      </c>
      <c r="CP54" s="26"/>
      <c r="CQ54" s="26">
        <v>0</v>
      </c>
      <c r="CR54" s="26"/>
      <c r="CS54" s="26"/>
      <c r="CT54" s="26">
        <v>0</v>
      </c>
      <c r="CU54" s="26">
        <v>0</v>
      </c>
      <c r="CV54" s="26">
        <v>0</v>
      </c>
      <c r="CW54" s="26">
        <v>0</v>
      </c>
      <c r="CX54" s="26"/>
      <c r="CY54" s="26"/>
      <c r="CZ54" s="26">
        <v>0</v>
      </c>
      <c r="DA54" s="26"/>
      <c r="DB54" s="26"/>
      <c r="DC54" s="26">
        <v>0</v>
      </c>
      <c r="DD54" s="26"/>
      <c r="DE54" s="26"/>
      <c r="DF54" s="27">
        <v>9727</v>
      </c>
      <c r="DG54" s="27">
        <v>9727</v>
      </c>
      <c r="DH54" s="27">
        <v>0</v>
      </c>
    </row>
    <row r="55" spans="1:112" ht="15.75" x14ac:dyDescent="0.2">
      <c r="A55" s="25" t="s">
        <v>122</v>
      </c>
      <c r="B55" s="26">
        <v>0</v>
      </c>
      <c r="C55" s="26"/>
      <c r="D55" s="26"/>
      <c r="E55" s="26">
        <v>0</v>
      </c>
      <c r="F55" s="26"/>
      <c r="G55" s="26"/>
      <c r="H55" s="26">
        <v>0</v>
      </c>
      <c r="I55" s="26"/>
      <c r="J55" s="26"/>
      <c r="K55" s="26">
        <v>34120</v>
      </c>
      <c r="L55" s="26">
        <v>34120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530</v>
      </c>
      <c r="U55" s="26">
        <v>530</v>
      </c>
      <c r="V55" s="26">
        <v>0</v>
      </c>
      <c r="W55" s="26">
        <v>230</v>
      </c>
      <c r="X55" s="26">
        <v>230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v>0</v>
      </c>
      <c r="AT55" s="26">
        <v>0</v>
      </c>
      <c r="AU55" s="26">
        <v>0</v>
      </c>
      <c r="AV55" s="26">
        <v>0</v>
      </c>
      <c r="AW55" s="26">
        <v>0</v>
      </c>
      <c r="AX55" s="26">
        <v>0</v>
      </c>
      <c r="AY55" s="26">
        <v>0</v>
      </c>
      <c r="AZ55" s="26">
        <v>0</v>
      </c>
      <c r="BA55" s="26">
        <v>0</v>
      </c>
      <c r="BB55" s="26">
        <v>0</v>
      </c>
      <c r="BC55" s="26">
        <v>0</v>
      </c>
      <c r="BD55" s="26">
        <v>0</v>
      </c>
      <c r="BE55" s="26">
        <v>0</v>
      </c>
      <c r="BF55" s="26">
        <v>0</v>
      </c>
      <c r="BG55" s="26">
        <v>0</v>
      </c>
      <c r="BH55" s="26">
        <v>0</v>
      </c>
      <c r="BI55" s="26">
        <v>0</v>
      </c>
      <c r="BJ55" s="26">
        <v>0</v>
      </c>
      <c r="BK55" s="26">
        <v>0</v>
      </c>
      <c r="BL55" s="26">
        <v>0</v>
      </c>
      <c r="BM55" s="26">
        <v>100</v>
      </c>
      <c r="BN55" s="26">
        <v>100</v>
      </c>
      <c r="BO55" s="26">
        <v>0</v>
      </c>
      <c r="BP55" s="26">
        <v>0</v>
      </c>
      <c r="BQ55" s="26">
        <v>0</v>
      </c>
      <c r="BR55" s="26">
        <v>0</v>
      </c>
      <c r="BS55" s="26">
        <v>0</v>
      </c>
      <c r="BT55" s="26">
        <v>0</v>
      </c>
      <c r="BU55" s="26">
        <v>0</v>
      </c>
      <c r="BV55" s="26">
        <v>0</v>
      </c>
      <c r="BW55" s="26">
        <v>0</v>
      </c>
      <c r="BX55" s="26">
        <v>0</v>
      </c>
      <c r="BY55" s="26">
        <v>0</v>
      </c>
      <c r="BZ55" s="26">
        <v>0</v>
      </c>
      <c r="CA55" s="26">
        <v>0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100</v>
      </c>
      <c r="CI55" s="26">
        <v>100</v>
      </c>
      <c r="CJ55" s="26">
        <v>0</v>
      </c>
      <c r="CK55" s="26">
        <v>0</v>
      </c>
      <c r="CL55" s="26">
        <v>0</v>
      </c>
      <c r="CM55" s="26">
        <v>0</v>
      </c>
      <c r="CN55" s="26">
        <v>100</v>
      </c>
      <c r="CO55" s="26">
        <v>100</v>
      </c>
      <c r="CP55" s="26">
        <v>0</v>
      </c>
      <c r="CQ55" s="26">
        <v>0</v>
      </c>
      <c r="CR55" s="26">
        <v>0</v>
      </c>
      <c r="CS55" s="26">
        <v>0</v>
      </c>
      <c r="CT55" s="26">
        <v>0</v>
      </c>
      <c r="CU55" s="26">
        <v>0</v>
      </c>
      <c r="CV55" s="26">
        <v>0</v>
      </c>
      <c r="CW55" s="26">
        <v>0</v>
      </c>
      <c r="CX55" s="26">
        <v>0</v>
      </c>
      <c r="CY55" s="26">
        <v>0</v>
      </c>
      <c r="CZ55" s="26">
        <v>0</v>
      </c>
      <c r="DA55" s="26">
        <v>0</v>
      </c>
      <c r="DB55" s="26">
        <v>0</v>
      </c>
      <c r="DC55" s="26">
        <v>0</v>
      </c>
      <c r="DD55" s="26">
        <v>0</v>
      </c>
      <c r="DE55" s="26"/>
      <c r="DF55" s="27">
        <v>34650</v>
      </c>
      <c r="DG55" s="27">
        <v>34650</v>
      </c>
      <c r="DH55" s="27">
        <v>0</v>
      </c>
    </row>
    <row r="56" spans="1:112" ht="15.75" x14ac:dyDescent="0.2">
      <c r="A56" s="25" t="s">
        <v>123</v>
      </c>
      <c r="B56" s="26">
        <v>20145</v>
      </c>
      <c r="C56" s="26">
        <v>13675</v>
      </c>
      <c r="D56" s="26">
        <v>6470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26">
        <v>0</v>
      </c>
      <c r="BH56" s="26">
        <v>0</v>
      </c>
      <c r="BI56" s="26">
        <v>0</v>
      </c>
      <c r="BJ56" s="26">
        <v>0</v>
      </c>
      <c r="BK56" s="26">
        <v>0</v>
      </c>
      <c r="BL56" s="26">
        <v>0</v>
      </c>
      <c r="BM56" s="26"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26">
        <v>0</v>
      </c>
      <c r="BZ56" s="26">
        <v>0</v>
      </c>
      <c r="CA56" s="26">
        <v>0</v>
      </c>
      <c r="CB56" s="26">
        <v>0</v>
      </c>
      <c r="CC56" s="26">
        <v>0</v>
      </c>
      <c r="CD56" s="26">
        <v>0</v>
      </c>
      <c r="CE56" s="26">
        <v>0</v>
      </c>
      <c r="CF56" s="26">
        <v>0</v>
      </c>
      <c r="CG56" s="26">
        <v>0</v>
      </c>
      <c r="CH56" s="26">
        <v>0</v>
      </c>
      <c r="CI56" s="26">
        <v>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0</v>
      </c>
      <c r="CP56" s="26">
        <v>0</v>
      </c>
      <c r="CQ56" s="26">
        <v>0</v>
      </c>
      <c r="CR56" s="26">
        <v>0</v>
      </c>
      <c r="CS56" s="26">
        <v>0</v>
      </c>
      <c r="CT56" s="26">
        <v>0</v>
      </c>
      <c r="CU56" s="26">
        <v>0</v>
      </c>
      <c r="CV56" s="26">
        <v>0</v>
      </c>
      <c r="CW56" s="26">
        <v>0</v>
      </c>
      <c r="CX56" s="26"/>
      <c r="CY56" s="26"/>
      <c r="CZ56" s="26">
        <v>0</v>
      </c>
      <c r="DA56" s="26"/>
      <c r="DB56" s="26"/>
      <c r="DC56" s="26">
        <v>0</v>
      </c>
      <c r="DD56" s="26"/>
      <c r="DE56" s="26"/>
      <c r="DF56" s="27">
        <v>20145</v>
      </c>
      <c r="DG56" s="27">
        <v>13675</v>
      </c>
      <c r="DH56" s="27">
        <v>6470</v>
      </c>
    </row>
    <row r="57" spans="1:112" ht="31.5" x14ac:dyDescent="0.2">
      <c r="A57" s="29" t="s">
        <v>124</v>
      </c>
      <c r="B57" s="26">
        <v>0</v>
      </c>
      <c r="C57" s="26"/>
      <c r="D57" s="26">
        <v>0</v>
      </c>
      <c r="E57" s="26">
        <v>4000</v>
      </c>
      <c r="F57" s="26">
        <v>4000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12512</v>
      </c>
      <c r="R57" s="26">
        <v>12512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0</v>
      </c>
      <c r="AK57" s="26"/>
      <c r="AL57" s="26"/>
      <c r="AM57" s="26"/>
      <c r="AN57" s="26"/>
      <c r="AO57" s="26"/>
      <c r="AP57" s="26"/>
      <c r="AQ57" s="26"/>
      <c r="AR57" s="26"/>
      <c r="AS57" s="26">
        <v>0</v>
      </c>
      <c r="AT57" s="26">
        <v>0</v>
      </c>
      <c r="AU57" s="26"/>
      <c r="AV57" s="26"/>
      <c r="AW57" s="26">
        <v>0</v>
      </c>
      <c r="AX57" s="26"/>
      <c r="AY57" s="26"/>
      <c r="AZ57" s="26">
        <v>0</v>
      </c>
      <c r="BA57" s="26"/>
      <c r="BB57" s="26"/>
      <c r="BC57" s="26"/>
      <c r="BD57" s="26">
        <v>0</v>
      </c>
      <c r="BE57" s="26"/>
      <c r="BF57" s="26"/>
      <c r="BG57" s="26">
        <v>0</v>
      </c>
      <c r="BH57" s="26"/>
      <c r="BI57" s="26"/>
      <c r="BJ57" s="26">
        <v>0</v>
      </c>
      <c r="BK57" s="26"/>
      <c r="BL57" s="26"/>
      <c r="BM57" s="26">
        <v>0</v>
      </c>
      <c r="BN57" s="26"/>
      <c r="BO57" s="26"/>
      <c r="BP57" s="26"/>
      <c r="BQ57" s="26"/>
      <c r="BR57" s="26"/>
      <c r="BS57" s="26">
        <v>0</v>
      </c>
      <c r="BT57" s="26"/>
      <c r="BU57" s="26"/>
      <c r="BV57" s="26">
        <v>0</v>
      </c>
      <c r="BW57" s="26"/>
      <c r="BX57" s="26"/>
      <c r="BY57" s="26">
        <v>0</v>
      </c>
      <c r="BZ57" s="26"/>
      <c r="CA57" s="26"/>
      <c r="CB57" s="26">
        <v>0</v>
      </c>
      <c r="CC57" s="26"/>
      <c r="CD57" s="26"/>
      <c r="CE57" s="26">
        <v>0</v>
      </c>
      <c r="CF57" s="26"/>
      <c r="CG57" s="26"/>
      <c r="CH57" s="26">
        <v>0</v>
      </c>
      <c r="CI57" s="26"/>
      <c r="CJ57" s="26"/>
      <c r="CK57" s="26">
        <v>0</v>
      </c>
      <c r="CL57" s="26"/>
      <c r="CM57" s="26"/>
      <c r="CN57" s="26">
        <v>0</v>
      </c>
      <c r="CO57" s="26"/>
      <c r="CP57" s="26"/>
      <c r="CQ57" s="26">
        <v>0</v>
      </c>
      <c r="CR57" s="26"/>
      <c r="CS57" s="26"/>
      <c r="CT57" s="26">
        <v>0</v>
      </c>
      <c r="CU57" s="26">
        <v>0</v>
      </c>
      <c r="CV57" s="26">
        <v>0</v>
      </c>
      <c r="CW57" s="26">
        <v>0</v>
      </c>
      <c r="CX57" s="26"/>
      <c r="CY57" s="26"/>
      <c r="CZ57" s="26">
        <v>0</v>
      </c>
      <c r="DA57" s="26"/>
      <c r="DB57" s="26"/>
      <c r="DC57" s="26">
        <v>0</v>
      </c>
      <c r="DD57" s="26"/>
      <c r="DE57" s="26"/>
      <c r="DF57" s="27">
        <v>16512</v>
      </c>
      <c r="DG57" s="27">
        <v>16512</v>
      </c>
      <c r="DH57" s="27">
        <v>0</v>
      </c>
    </row>
    <row r="58" spans="1:112" ht="31.5" x14ac:dyDescent="0.2">
      <c r="A58" s="25" t="s">
        <v>125</v>
      </c>
      <c r="B58" s="26">
        <v>0</v>
      </c>
      <c r="C58" s="26"/>
      <c r="D58" s="26"/>
      <c r="E58" s="26">
        <v>4115</v>
      </c>
      <c r="F58" s="26">
        <v>4115</v>
      </c>
      <c r="G58" s="26">
        <v>0</v>
      </c>
      <c r="H58" s="26">
        <v>9475</v>
      </c>
      <c r="I58" s="26">
        <v>9047</v>
      </c>
      <c r="J58" s="26">
        <v>428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2394</v>
      </c>
      <c r="U58" s="26">
        <v>2394</v>
      </c>
      <c r="V58" s="26">
        <v>0</v>
      </c>
      <c r="W58" s="26">
        <v>2394</v>
      </c>
      <c r="X58" s="26">
        <v>196</v>
      </c>
      <c r="Y58" s="26">
        <v>2198</v>
      </c>
      <c r="Z58" s="26">
        <v>0</v>
      </c>
      <c r="AA58" s="26">
        <v>0</v>
      </c>
      <c r="AB58" s="26"/>
      <c r="AC58" s="26"/>
      <c r="AD58" s="26"/>
      <c r="AE58" s="26"/>
      <c r="AF58" s="26"/>
      <c r="AG58" s="26"/>
      <c r="AH58" s="26"/>
      <c r="AI58" s="26"/>
      <c r="AJ58" s="26">
        <v>0</v>
      </c>
      <c r="AK58" s="26"/>
      <c r="AL58" s="26"/>
      <c r="AM58" s="26"/>
      <c r="AN58" s="26"/>
      <c r="AO58" s="26"/>
      <c r="AP58" s="26"/>
      <c r="AQ58" s="26"/>
      <c r="AR58" s="26"/>
      <c r="AS58" s="26">
        <v>0</v>
      </c>
      <c r="AT58" s="26">
        <v>0</v>
      </c>
      <c r="AU58" s="26"/>
      <c r="AV58" s="26"/>
      <c r="AW58" s="26">
        <v>0</v>
      </c>
      <c r="AX58" s="26"/>
      <c r="AY58" s="26"/>
      <c r="AZ58" s="26">
        <v>0</v>
      </c>
      <c r="BA58" s="26"/>
      <c r="BB58" s="26"/>
      <c r="BC58" s="26"/>
      <c r="BD58" s="26">
        <v>0</v>
      </c>
      <c r="BE58" s="26"/>
      <c r="BF58" s="26"/>
      <c r="BG58" s="26">
        <v>0</v>
      </c>
      <c r="BH58" s="26"/>
      <c r="BI58" s="26"/>
      <c r="BJ58" s="26">
        <v>0</v>
      </c>
      <c r="BK58" s="26"/>
      <c r="BL58" s="26"/>
      <c r="BM58" s="26">
        <v>0</v>
      </c>
      <c r="BN58" s="26"/>
      <c r="BO58" s="26"/>
      <c r="BP58" s="26"/>
      <c r="BQ58" s="26"/>
      <c r="BR58" s="26"/>
      <c r="BS58" s="26">
        <v>0</v>
      </c>
      <c r="BT58" s="26"/>
      <c r="BU58" s="26"/>
      <c r="BV58" s="26">
        <v>0</v>
      </c>
      <c r="BW58" s="26"/>
      <c r="BX58" s="26"/>
      <c r="BY58" s="26">
        <v>0</v>
      </c>
      <c r="BZ58" s="26"/>
      <c r="CA58" s="26"/>
      <c r="CB58" s="26">
        <v>0</v>
      </c>
      <c r="CC58" s="26"/>
      <c r="CD58" s="26"/>
      <c r="CE58" s="26">
        <v>0</v>
      </c>
      <c r="CF58" s="26"/>
      <c r="CG58" s="26"/>
      <c r="CH58" s="26">
        <v>0</v>
      </c>
      <c r="CI58" s="26"/>
      <c r="CJ58" s="26"/>
      <c r="CK58" s="26">
        <v>0</v>
      </c>
      <c r="CL58" s="26"/>
      <c r="CM58" s="26"/>
      <c r="CN58" s="26">
        <v>0</v>
      </c>
      <c r="CO58" s="26"/>
      <c r="CP58" s="26"/>
      <c r="CQ58" s="26">
        <v>0</v>
      </c>
      <c r="CR58" s="26"/>
      <c r="CS58" s="26"/>
      <c r="CT58" s="26">
        <v>0</v>
      </c>
      <c r="CU58" s="26">
        <v>0</v>
      </c>
      <c r="CV58" s="26">
        <v>0</v>
      </c>
      <c r="CW58" s="26">
        <v>0</v>
      </c>
      <c r="CX58" s="26"/>
      <c r="CY58" s="26"/>
      <c r="CZ58" s="26">
        <v>0</v>
      </c>
      <c r="DA58" s="26"/>
      <c r="DB58" s="26"/>
      <c r="DC58" s="26">
        <v>0</v>
      </c>
      <c r="DD58" s="26"/>
      <c r="DE58" s="26"/>
      <c r="DF58" s="27">
        <v>15984</v>
      </c>
      <c r="DG58" s="27">
        <v>15556</v>
      </c>
      <c r="DH58" s="27">
        <v>428</v>
      </c>
    </row>
    <row r="59" spans="1:112" ht="15.75" x14ac:dyDescent="0.2">
      <c r="A59" s="25" t="s">
        <v>126</v>
      </c>
      <c r="B59" s="26">
        <v>0</v>
      </c>
      <c r="C59" s="26"/>
      <c r="D59" s="26"/>
      <c r="E59" s="26">
        <v>2015</v>
      </c>
      <c r="F59" s="26">
        <v>2015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725</v>
      </c>
      <c r="R59" s="26">
        <v>725</v>
      </c>
      <c r="S59" s="26">
        <v>0</v>
      </c>
      <c r="T59" s="26">
        <v>960</v>
      </c>
      <c r="U59" s="26">
        <v>960</v>
      </c>
      <c r="V59" s="26">
        <v>0</v>
      </c>
      <c r="W59" s="26">
        <v>960</v>
      </c>
      <c r="X59" s="26">
        <v>0</v>
      </c>
      <c r="Y59" s="26">
        <v>960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0</v>
      </c>
      <c r="AK59" s="26"/>
      <c r="AL59" s="26"/>
      <c r="AM59" s="26"/>
      <c r="AN59" s="26"/>
      <c r="AO59" s="26"/>
      <c r="AP59" s="26"/>
      <c r="AQ59" s="26"/>
      <c r="AR59" s="26"/>
      <c r="AS59" s="26">
        <v>0</v>
      </c>
      <c r="AT59" s="26">
        <v>0</v>
      </c>
      <c r="AU59" s="26"/>
      <c r="AV59" s="26"/>
      <c r="AW59" s="26">
        <v>0</v>
      </c>
      <c r="AX59" s="26"/>
      <c r="AY59" s="26"/>
      <c r="AZ59" s="26">
        <v>0</v>
      </c>
      <c r="BA59" s="26"/>
      <c r="BB59" s="26"/>
      <c r="BC59" s="26"/>
      <c r="BD59" s="26">
        <v>0</v>
      </c>
      <c r="BE59" s="26"/>
      <c r="BF59" s="26"/>
      <c r="BG59" s="26">
        <v>0</v>
      </c>
      <c r="BH59" s="26"/>
      <c r="BI59" s="26"/>
      <c r="BJ59" s="26">
        <v>0</v>
      </c>
      <c r="BK59" s="26"/>
      <c r="BL59" s="26"/>
      <c r="BM59" s="26">
        <v>0</v>
      </c>
      <c r="BN59" s="26"/>
      <c r="BO59" s="26"/>
      <c r="BP59" s="26"/>
      <c r="BQ59" s="26"/>
      <c r="BR59" s="26"/>
      <c r="BS59" s="26">
        <v>0</v>
      </c>
      <c r="BT59" s="26"/>
      <c r="BU59" s="26"/>
      <c r="BV59" s="26">
        <v>0</v>
      </c>
      <c r="BW59" s="26"/>
      <c r="BX59" s="26"/>
      <c r="BY59" s="26">
        <v>0</v>
      </c>
      <c r="BZ59" s="26"/>
      <c r="CA59" s="26"/>
      <c r="CB59" s="26">
        <v>0</v>
      </c>
      <c r="CC59" s="26"/>
      <c r="CD59" s="26"/>
      <c r="CE59" s="26">
        <v>0</v>
      </c>
      <c r="CF59" s="26"/>
      <c r="CG59" s="26"/>
      <c r="CH59" s="26">
        <v>0</v>
      </c>
      <c r="CI59" s="26"/>
      <c r="CJ59" s="26"/>
      <c r="CK59" s="26">
        <v>0</v>
      </c>
      <c r="CL59" s="26"/>
      <c r="CM59" s="26"/>
      <c r="CN59" s="26">
        <v>0</v>
      </c>
      <c r="CO59" s="26"/>
      <c r="CP59" s="26"/>
      <c r="CQ59" s="26">
        <v>0</v>
      </c>
      <c r="CR59" s="26"/>
      <c r="CS59" s="26"/>
      <c r="CT59" s="26">
        <v>0</v>
      </c>
      <c r="CU59" s="26">
        <v>0</v>
      </c>
      <c r="CV59" s="26">
        <v>0</v>
      </c>
      <c r="CW59" s="26">
        <v>0</v>
      </c>
      <c r="CX59" s="26"/>
      <c r="CY59" s="26"/>
      <c r="CZ59" s="26">
        <v>0</v>
      </c>
      <c r="DA59" s="26"/>
      <c r="DB59" s="26"/>
      <c r="DC59" s="26">
        <v>0</v>
      </c>
      <c r="DD59" s="26"/>
      <c r="DE59" s="26"/>
      <c r="DF59" s="27">
        <v>3700</v>
      </c>
      <c r="DG59" s="27">
        <v>3700</v>
      </c>
      <c r="DH59" s="27">
        <v>0</v>
      </c>
    </row>
    <row r="60" spans="1:112" ht="31.5" x14ac:dyDescent="0.2">
      <c r="A60" s="25" t="s">
        <v>127</v>
      </c>
      <c r="B60" s="26">
        <v>0</v>
      </c>
      <c r="C60" s="26"/>
      <c r="D60" s="26"/>
      <c r="E60" s="26">
        <v>12278</v>
      </c>
      <c r="F60" s="26">
        <v>11578</v>
      </c>
      <c r="G60" s="26">
        <v>700</v>
      </c>
      <c r="H60" s="26">
        <v>24550</v>
      </c>
      <c r="I60" s="26">
        <v>23128</v>
      </c>
      <c r="J60" s="26">
        <v>1422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7589</v>
      </c>
      <c r="U60" s="26">
        <v>7229</v>
      </c>
      <c r="V60" s="26">
        <v>360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0</v>
      </c>
      <c r="AU60" s="26">
        <v>0</v>
      </c>
      <c r="AV60" s="26">
        <v>0</v>
      </c>
      <c r="AW60" s="26">
        <v>0</v>
      </c>
      <c r="AX60" s="26">
        <v>0</v>
      </c>
      <c r="AY60" s="26">
        <v>0</v>
      </c>
      <c r="AZ60" s="26">
        <v>0</v>
      </c>
      <c r="BA60" s="26">
        <v>0</v>
      </c>
      <c r="BB60" s="26">
        <v>0</v>
      </c>
      <c r="BC60" s="26">
        <v>0</v>
      </c>
      <c r="BD60" s="26">
        <v>0</v>
      </c>
      <c r="BE60" s="26">
        <v>0</v>
      </c>
      <c r="BF60" s="26">
        <v>0</v>
      </c>
      <c r="BG60" s="26">
        <v>0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v>0</v>
      </c>
      <c r="BT60" s="26">
        <v>0</v>
      </c>
      <c r="BU60" s="26">
        <v>0</v>
      </c>
      <c r="BV60" s="26">
        <v>0</v>
      </c>
      <c r="BW60" s="26">
        <v>0</v>
      </c>
      <c r="BX60" s="26">
        <v>0</v>
      </c>
      <c r="BY60" s="26">
        <v>0</v>
      </c>
      <c r="BZ60" s="26">
        <v>0</v>
      </c>
      <c r="CA60" s="26">
        <v>0</v>
      </c>
      <c r="CB60" s="26">
        <v>0</v>
      </c>
      <c r="CC60" s="26">
        <v>0</v>
      </c>
      <c r="CD60" s="26">
        <v>0</v>
      </c>
      <c r="CE60" s="26">
        <v>0</v>
      </c>
      <c r="CF60" s="26">
        <v>0</v>
      </c>
      <c r="CG60" s="26">
        <v>0</v>
      </c>
      <c r="CH60" s="26">
        <v>0</v>
      </c>
      <c r="CI60" s="26">
        <v>0</v>
      </c>
      <c r="CJ60" s="26">
        <v>0</v>
      </c>
      <c r="CK60" s="26">
        <v>0</v>
      </c>
      <c r="CL60" s="26">
        <v>0</v>
      </c>
      <c r="CM60" s="26">
        <v>0</v>
      </c>
      <c r="CN60" s="26">
        <v>7589</v>
      </c>
      <c r="CO60" s="26">
        <v>7229</v>
      </c>
      <c r="CP60" s="26">
        <v>360</v>
      </c>
      <c r="CQ60" s="26">
        <v>0</v>
      </c>
      <c r="CR60" s="26"/>
      <c r="CS60" s="26"/>
      <c r="CT60" s="26">
        <v>0</v>
      </c>
      <c r="CU60" s="26">
        <v>0</v>
      </c>
      <c r="CV60" s="26">
        <v>0</v>
      </c>
      <c r="CW60" s="26">
        <v>0</v>
      </c>
      <c r="CX60" s="26"/>
      <c r="CY60" s="26"/>
      <c r="CZ60" s="26">
        <v>0</v>
      </c>
      <c r="DA60" s="26"/>
      <c r="DB60" s="26"/>
      <c r="DC60" s="26">
        <v>0</v>
      </c>
      <c r="DD60" s="26"/>
      <c r="DE60" s="26"/>
      <c r="DF60" s="27">
        <v>44417</v>
      </c>
      <c r="DG60" s="27">
        <v>41935</v>
      </c>
      <c r="DH60" s="27">
        <v>2482</v>
      </c>
    </row>
    <row r="61" spans="1:112" ht="15.75" x14ac:dyDescent="0.2">
      <c r="A61" s="25" t="s">
        <v>128</v>
      </c>
      <c r="B61" s="26">
        <v>0</v>
      </c>
      <c r="C61" s="26">
        <v>0</v>
      </c>
      <c r="D61" s="26">
        <v>0</v>
      </c>
      <c r="E61" s="26">
        <v>11630</v>
      </c>
      <c r="F61" s="26">
        <v>11486</v>
      </c>
      <c r="G61" s="26">
        <v>144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250</v>
      </c>
      <c r="R61" s="26">
        <v>250</v>
      </c>
      <c r="S61" s="26">
        <v>0</v>
      </c>
      <c r="T61" s="26">
        <v>950</v>
      </c>
      <c r="U61" s="26">
        <v>950</v>
      </c>
      <c r="V61" s="26">
        <v>0</v>
      </c>
      <c r="W61" s="26">
        <v>400</v>
      </c>
      <c r="X61" s="26">
        <v>0</v>
      </c>
      <c r="Y61" s="26">
        <v>400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300</v>
      </c>
      <c r="AT61" s="26">
        <v>300</v>
      </c>
      <c r="AU61" s="26">
        <v>300</v>
      </c>
      <c r="AV61" s="26">
        <v>0</v>
      </c>
      <c r="AW61" s="26">
        <v>0</v>
      </c>
      <c r="AX61" s="26">
        <v>0</v>
      </c>
      <c r="AY61" s="26">
        <v>0</v>
      </c>
      <c r="AZ61" s="26">
        <v>0</v>
      </c>
      <c r="BA61" s="26">
        <v>0</v>
      </c>
      <c r="BB61" s="26">
        <v>0</v>
      </c>
      <c r="BC61" s="26">
        <v>0</v>
      </c>
      <c r="BD61" s="26">
        <v>0</v>
      </c>
      <c r="BE61" s="26">
        <v>0</v>
      </c>
      <c r="BF61" s="26">
        <v>0</v>
      </c>
      <c r="BG61" s="26">
        <v>50</v>
      </c>
      <c r="BH61" s="26">
        <v>50</v>
      </c>
      <c r="BI61" s="26">
        <v>0</v>
      </c>
      <c r="BJ61" s="26">
        <v>0</v>
      </c>
      <c r="BK61" s="26">
        <v>0</v>
      </c>
      <c r="BL61" s="26">
        <v>0</v>
      </c>
      <c r="BM61" s="26">
        <v>100</v>
      </c>
      <c r="BN61" s="26">
        <v>100</v>
      </c>
      <c r="BO61" s="26">
        <v>0</v>
      </c>
      <c r="BP61" s="26">
        <v>0</v>
      </c>
      <c r="BQ61" s="26">
        <v>0</v>
      </c>
      <c r="BR61" s="26">
        <v>0</v>
      </c>
      <c r="BS61" s="26">
        <v>0</v>
      </c>
      <c r="BT61" s="26">
        <v>0</v>
      </c>
      <c r="BU61" s="26">
        <v>0</v>
      </c>
      <c r="BV61" s="26">
        <v>0</v>
      </c>
      <c r="BW61" s="26">
        <v>0</v>
      </c>
      <c r="BX61" s="26">
        <v>0</v>
      </c>
      <c r="BY61" s="26">
        <v>0</v>
      </c>
      <c r="BZ61" s="26">
        <v>0</v>
      </c>
      <c r="CA61" s="26">
        <v>0</v>
      </c>
      <c r="CB61" s="26">
        <v>0</v>
      </c>
      <c r="CC61" s="26">
        <v>0</v>
      </c>
      <c r="CD61" s="26">
        <v>0</v>
      </c>
      <c r="CE61" s="26">
        <v>100</v>
      </c>
      <c r="CF61" s="26">
        <v>100</v>
      </c>
      <c r="CG61" s="26">
        <v>0</v>
      </c>
      <c r="CH61" s="26">
        <v>0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0</v>
      </c>
      <c r="CS61" s="26">
        <v>0</v>
      </c>
      <c r="CT61" s="26">
        <v>0</v>
      </c>
      <c r="CU61" s="26">
        <v>0</v>
      </c>
      <c r="CV61" s="26">
        <v>0</v>
      </c>
      <c r="CW61" s="26">
        <v>0</v>
      </c>
      <c r="CX61" s="26"/>
      <c r="CY61" s="26"/>
      <c r="CZ61" s="26">
        <v>0</v>
      </c>
      <c r="DA61" s="26"/>
      <c r="DB61" s="26"/>
      <c r="DC61" s="26">
        <v>0</v>
      </c>
      <c r="DD61" s="26"/>
      <c r="DE61" s="26"/>
      <c r="DF61" s="27">
        <v>12830</v>
      </c>
      <c r="DG61" s="27">
        <v>12686</v>
      </c>
      <c r="DH61" s="27">
        <v>144</v>
      </c>
    </row>
    <row r="62" spans="1:112" ht="15.75" x14ac:dyDescent="0.2">
      <c r="A62" s="25" t="s">
        <v>129</v>
      </c>
      <c r="B62" s="26">
        <v>0</v>
      </c>
      <c r="C62" s="26">
        <v>0</v>
      </c>
      <c r="D62" s="26">
        <v>0</v>
      </c>
      <c r="E62" s="26">
        <v>2640</v>
      </c>
      <c r="F62" s="26">
        <v>2640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11429</v>
      </c>
      <c r="R62" s="26">
        <v>11429</v>
      </c>
      <c r="S62" s="26">
        <v>0</v>
      </c>
      <c r="T62" s="26">
        <v>300</v>
      </c>
      <c r="U62" s="26">
        <v>300</v>
      </c>
      <c r="V62" s="26">
        <v>0</v>
      </c>
      <c r="W62" s="26">
        <v>300</v>
      </c>
      <c r="X62" s="26">
        <v>0</v>
      </c>
      <c r="Y62" s="26">
        <v>300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>
        <v>0</v>
      </c>
      <c r="AU62" s="26">
        <v>0</v>
      </c>
      <c r="AV62" s="26">
        <v>0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v>0</v>
      </c>
      <c r="BT62" s="26">
        <v>0</v>
      </c>
      <c r="BU62" s="26">
        <v>0</v>
      </c>
      <c r="BV62" s="26">
        <v>0</v>
      </c>
      <c r="BW62" s="26">
        <v>0</v>
      </c>
      <c r="BX62" s="26">
        <v>0</v>
      </c>
      <c r="BY62" s="26">
        <v>0</v>
      </c>
      <c r="BZ62" s="26">
        <v>0</v>
      </c>
      <c r="CA62" s="26">
        <v>0</v>
      </c>
      <c r="CB62" s="26">
        <v>0</v>
      </c>
      <c r="CC62" s="26">
        <v>0</v>
      </c>
      <c r="CD62" s="26">
        <v>0</v>
      </c>
      <c r="CE62" s="26">
        <v>0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0</v>
      </c>
      <c r="CO62" s="26">
        <v>0</v>
      </c>
      <c r="CP62" s="26">
        <v>0</v>
      </c>
      <c r="CQ62" s="26">
        <v>0</v>
      </c>
      <c r="CR62" s="26">
        <v>0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0</v>
      </c>
      <c r="DC62" s="26">
        <v>0</v>
      </c>
      <c r="DD62" s="26">
        <v>0</v>
      </c>
      <c r="DE62" s="26">
        <v>0</v>
      </c>
      <c r="DF62" s="27">
        <v>14369</v>
      </c>
      <c r="DG62" s="27">
        <v>14369</v>
      </c>
      <c r="DH62" s="27">
        <v>0</v>
      </c>
    </row>
    <row r="63" spans="1:112" ht="15.75" x14ac:dyDescent="0.2">
      <c r="A63" s="25" t="s">
        <v>130</v>
      </c>
      <c r="B63" s="26">
        <v>0</v>
      </c>
      <c r="C63" s="26">
        <v>0</v>
      </c>
      <c r="D63" s="26">
        <v>0</v>
      </c>
      <c r="E63" s="26">
        <v>1407</v>
      </c>
      <c r="F63" s="26">
        <v>1401</v>
      </c>
      <c r="G63" s="26">
        <v>6</v>
      </c>
      <c r="H63" s="26">
        <v>0</v>
      </c>
      <c r="I63" s="26">
        <v>0</v>
      </c>
      <c r="J63" s="26">
        <v>0</v>
      </c>
      <c r="K63" s="26">
        <v>5922</v>
      </c>
      <c r="L63" s="26">
        <v>5922</v>
      </c>
      <c r="M63" s="26">
        <v>0</v>
      </c>
      <c r="N63" s="26">
        <v>1866</v>
      </c>
      <c r="O63" s="26">
        <v>1866</v>
      </c>
      <c r="P63" s="26">
        <v>0</v>
      </c>
      <c r="Q63" s="26">
        <v>2703</v>
      </c>
      <c r="R63" s="26">
        <v>2703</v>
      </c>
      <c r="S63" s="26">
        <v>0</v>
      </c>
      <c r="T63" s="26">
        <v>3676</v>
      </c>
      <c r="U63" s="26">
        <v>3676</v>
      </c>
      <c r="V63" s="26">
        <v>0</v>
      </c>
      <c r="W63" s="26">
        <v>3676</v>
      </c>
      <c r="X63" s="26">
        <v>3676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0</v>
      </c>
      <c r="BJ63" s="26">
        <v>0</v>
      </c>
      <c r="BK63" s="26">
        <v>0</v>
      </c>
      <c r="BL63" s="26">
        <v>0</v>
      </c>
      <c r="BM63" s="26"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v>0</v>
      </c>
      <c r="BT63" s="26">
        <v>0</v>
      </c>
      <c r="BU63" s="26">
        <v>0</v>
      </c>
      <c r="BV63" s="26">
        <v>0</v>
      </c>
      <c r="BW63" s="26">
        <v>0</v>
      </c>
      <c r="BX63" s="26">
        <v>0</v>
      </c>
      <c r="BY63" s="26">
        <v>0</v>
      </c>
      <c r="BZ63" s="26">
        <v>0</v>
      </c>
      <c r="CA63" s="26">
        <v>0</v>
      </c>
      <c r="CB63" s="26">
        <v>0</v>
      </c>
      <c r="CC63" s="26">
        <v>0</v>
      </c>
      <c r="CD63" s="26">
        <v>0</v>
      </c>
      <c r="CE63" s="26">
        <v>0</v>
      </c>
      <c r="CF63" s="26">
        <v>0</v>
      </c>
      <c r="CG63" s="26">
        <v>0</v>
      </c>
      <c r="CH63" s="26">
        <v>0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0</v>
      </c>
      <c r="CO63" s="26">
        <v>0</v>
      </c>
      <c r="CP63" s="26">
        <v>0</v>
      </c>
      <c r="CQ63" s="26">
        <v>0</v>
      </c>
      <c r="CR63" s="26">
        <v>0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0</v>
      </c>
      <c r="DC63" s="26">
        <v>0</v>
      </c>
      <c r="DD63" s="26">
        <v>0</v>
      </c>
      <c r="DE63" s="26">
        <v>0</v>
      </c>
      <c r="DF63" s="27">
        <v>15574</v>
      </c>
      <c r="DG63" s="27">
        <v>15568</v>
      </c>
      <c r="DH63" s="27">
        <v>6</v>
      </c>
    </row>
    <row r="64" spans="1:112" ht="15.75" x14ac:dyDescent="0.2">
      <c r="A64" s="25" t="s">
        <v>131</v>
      </c>
      <c r="B64" s="26">
        <v>0</v>
      </c>
      <c r="C64" s="26"/>
      <c r="D64" s="26"/>
      <c r="E64" s="26">
        <v>0</v>
      </c>
      <c r="F64" s="26"/>
      <c r="G64" s="26"/>
      <c r="H64" s="26">
        <v>0</v>
      </c>
      <c r="I64" s="26"/>
      <c r="J64" s="26"/>
      <c r="K64" s="26">
        <v>0</v>
      </c>
      <c r="L64" s="26"/>
      <c r="M64" s="26"/>
      <c r="N64" s="26">
        <v>0</v>
      </c>
      <c r="O64" s="26"/>
      <c r="P64" s="26"/>
      <c r="Q64" s="26">
        <v>9130</v>
      </c>
      <c r="R64" s="26"/>
      <c r="S64" s="26">
        <v>9130</v>
      </c>
      <c r="T64" s="26">
        <v>2456</v>
      </c>
      <c r="U64" s="26">
        <v>0</v>
      </c>
      <c r="V64" s="26">
        <v>2456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2456</v>
      </c>
      <c r="AK64" s="26">
        <v>0</v>
      </c>
      <c r="AL64" s="26">
        <v>2456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0</v>
      </c>
      <c r="CI64" s="26">
        <v>0</v>
      </c>
      <c r="CJ64" s="26">
        <v>0</v>
      </c>
      <c r="CK64" s="26">
        <v>0</v>
      </c>
      <c r="CL64" s="26">
        <v>0</v>
      </c>
      <c r="CM64" s="26">
        <v>0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/>
      <c r="DE64" s="26"/>
      <c r="DF64" s="27">
        <v>11586</v>
      </c>
      <c r="DG64" s="27">
        <v>0</v>
      </c>
      <c r="DH64" s="27">
        <v>11586</v>
      </c>
    </row>
    <row r="65" spans="1:112" ht="15.75" x14ac:dyDescent="0.2">
      <c r="A65" s="25" t="s">
        <v>132</v>
      </c>
      <c r="B65" s="26">
        <v>0</v>
      </c>
      <c r="C65" s="26"/>
      <c r="D65" s="26"/>
      <c r="E65" s="26">
        <v>474</v>
      </c>
      <c r="F65" s="26">
        <v>0</v>
      </c>
      <c r="G65" s="26">
        <v>474</v>
      </c>
      <c r="H65" s="26">
        <v>14400</v>
      </c>
      <c r="I65" s="26">
        <v>0</v>
      </c>
      <c r="J65" s="26">
        <v>14400</v>
      </c>
      <c r="K65" s="26">
        <v>6072</v>
      </c>
      <c r="L65" s="26">
        <v>0</v>
      </c>
      <c r="M65" s="26">
        <v>6072</v>
      </c>
      <c r="N65" s="26">
        <v>4200</v>
      </c>
      <c r="O65" s="26">
        <v>0</v>
      </c>
      <c r="P65" s="26">
        <v>4200</v>
      </c>
      <c r="Q65" s="26">
        <v>3446</v>
      </c>
      <c r="R65" s="26">
        <v>0</v>
      </c>
      <c r="S65" s="26">
        <v>3446</v>
      </c>
      <c r="T65" s="26">
        <v>910</v>
      </c>
      <c r="U65" s="26">
        <v>0</v>
      </c>
      <c r="V65" s="26">
        <v>910</v>
      </c>
      <c r="W65" s="26"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910</v>
      </c>
      <c r="AK65" s="26">
        <v>910</v>
      </c>
      <c r="AL65" s="26"/>
      <c r="AM65" s="26"/>
      <c r="AN65" s="26"/>
      <c r="AO65" s="26"/>
      <c r="AP65" s="26"/>
      <c r="AQ65" s="26"/>
      <c r="AR65" s="26"/>
      <c r="AS65" s="26">
        <v>0</v>
      </c>
      <c r="AT65" s="26">
        <v>0</v>
      </c>
      <c r="AU65" s="26"/>
      <c r="AV65" s="26"/>
      <c r="AW65" s="26">
        <v>0</v>
      </c>
      <c r="AX65" s="26"/>
      <c r="AY65" s="26"/>
      <c r="AZ65" s="26">
        <v>0</v>
      </c>
      <c r="BA65" s="26"/>
      <c r="BB65" s="26"/>
      <c r="BC65" s="26"/>
      <c r="BD65" s="26">
        <v>0</v>
      </c>
      <c r="BE65" s="26"/>
      <c r="BF65" s="26"/>
      <c r="BG65" s="26">
        <v>0</v>
      </c>
      <c r="BH65" s="26"/>
      <c r="BI65" s="26"/>
      <c r="BJ65" s="26">
        <v>0</v>
      </c>
      <c r="BK65" s="26"/>
      <c r="BL65" s="26"/>
      <c r="BM65" s="26">
        <v>0</v>
      </c>
      <c r="BN65" s="26"/>
      <c r="BO65" s="26"/>
      <c r="BP65" s="26"/>
      <c r="BQ65" s="26"/>
      <c r="BR65" s="26"/>
      <c r="BS65" s="26">
        <v>0</v>
      </c>
      <c r="BT65" s="26"/>
      <c r="BU65" s="26"/>
      <c r="BV65" s="26">
        <v>0</v>
      </c>
      <c r="BW65" s="26"/>
      <c r="BX65" s="26"/>
      <c r="BY65" s="26">
        <v>0</v>
      </c>
      <c r="BZ65" s="26"/>
      <c r="CA65" s="26"/>
      <c r="CB65" s="26">
        <v>0</v>
      </c>
      <c r="CC65" s="26"/>
      <c r="CD65" s="26"/>
      <c r="CE65" s="26">
        <v>0</v>
      </c>
      <c r="CF65" s="26"/>
      <c r="CG65" s="26"/>
      <c r="CH65" s="26">
        <v>0</v>
      </c>
      <c r="CI65" s="26"/>
      <c r="CJ65" s="26"/>
      <c r="CK65" s="26">
        <v>0</v>
      </c>
      <c r="CL65" s="26"/>
      <c r="CM65" s="26"/>
      <c r="CN65" s="26">
        <v>0</v>
      </c>
      <c r="CO65" s="26"/>
      <c r="CP65" s="26"/>
      <c r="CQ65" s="26">
        <v>0</v>
      </c>
      <c r="CR65" s="26"/>
      <c r="CS65" s="26"/>
      <c r="CT65" s="26">
        <v>0</v>
      </c>
      <c r="CU65" s="26">
        <v>0</v>
      </c>
      <c r="CV65" s="26">
        <v>0</v>
      </c>
      <c r="CW65" s="26">
        <v>0</v>
      </c>
      <c r="CX65" s="26"/>
      <c r="CY65" s="26"/>
      <c r="CZ65" s="26">
        <v>0</v>
      </c>
      <c r="DA65" s="26"/>
      <c r="DB65" s="26"/>
      <c r="DC65" s="26">
        <v>0</v>
      </c>
      <c r="DD65" s="26"/>
      <c r="DE65" s="26"/>
      <c r="DF65" s="27">
        <v>29502</v>
      </c>
      <c r="DG65" s="27">
        <v>0</v>
      </c>
      <c r="DH65" s="27">
        <v>29502</v>
      </c>
    </row>
    <row r="66" spans="1:112" ht="15.75" x14ac:dyDescent="0.2">
      <c r="A66" s="25" t="s">
        <v>133</v>
      </c>
      <c r="B66" s="26">
        <v>0</v>
      </c>
      <c r="C66" s="26"/>
      <c r="D66" s="26"/>
      <c r="E66" s="26">
        <v>0</v>
      </c>
      <c r="F66" s="26"/>
      <c r="G66" s="26"/>
      <c r="H66" s="26">
        <v>22380</v>
      </c>
      <c r="I66" s="26">
        <v>21195</v>
      </c>
      <c r="J66" s="26">
        <v>1185</v>
      </c>
      <c r="K66" s="26">
        <v>396</v>
      </c>
      <c r="L66" s="26">
        <v>396</v>
      </c>
      <c r="M66" s="26">
        <v>0</v>
      </c>
      <c r="N66" s="26">
        <v>0</v>
      </c>
      <c r="O66" s="26">
        <v>0</v>
      </c>
      <c r="P66" s="26">
        <v>0</v>
      </c>
      <c r="Q66" s="26">
        <v>20451</v>
      </c>
      <c r="R66" s="26">
        <v>17178</v>
      </c>
      <c r="S66" s="26">
        <v>3273</v>
      </c>
      <c r="T66" s="26">
        <v>242</v>
      </c>
      <c r="U66" s="26">
        <v>242</v>
      </c>
      <c r="V66" s="26">
        <v>0</v>
      </c>
      <c r="W66" s="26">
        <v>242</v>
      </c>
      <c r="X66" s="26">
        <v>242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  <c r="AT66" s="26">
        <v>0</v>
      </c>
      <c r="AU66" s="26">
        <v>0</v>
      </c>
      <c r="AV66" s="26">
        <v>0</v>
      </c>
      <c r="AW66" s="26">
        <v>0</v>
      </c>
      <c r="AX66" s="26">
        <v>0</v>
      </c>
      <c r="AY66" s="26">
        <v>0</v>
      </c>
      <c r="AZ66" s="26">
        <v>0</v>
      </c>
      <c r="BA66" s="26">
        <v>0</v>
      </c>
      <c r="BB66" s="26">
        <v>0</v>
      </c>
      <c r="BC66" s="26">
        <v>0</v>
      </c>
      <c r="BD66" s="26">
        <v>0</v>
      </c>
      <c r="BE66" s="26">
        <v>0</v>
      </c>
      <c r="BF66" s="26">
        <v>0</v>
      </c>
      <c r="BG66" s="26">
        <v>0</v>
      </c>
      <c r="BH66" s="26">
        <v>0</v>
      </c>
      <c r="BI66" s="26">
        <v>0</v>
      </c>
      <c r="BJ66" s="26">
        <v>0</v>
      </c>
      <c r="BK66" s="26">
        <v>0</v>
      </c>
      <c r="BL66" s="26">
        <v>0</v>
      </c>
      <c r="BM66" s="26"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v>0</v>
      </c>
      <c r="BT66" s="26">
        <v>0</v>
      </c>
      <c r="BU66" s="26">
        <v>0</v>
      </c>
      <c r="BV66" s="26">
        <v>0</v>
      </c>
      <c r="BW66" s="26">
        <v>0</v>
      </c>
      <c r="BX66" s="26">
        <v>0</v>
      </c>
      <c r="BY66" s="26">
        <v>0</v>
      </c>
      <c r="BZ66" s="26">
        <v>0</v>
      </c>
      <c r="CA66" s="26">
        <v>0</v>
      </c>
      <c r="CB66" s="26">
        <v>0</v>
      </c>
      <c r="CC66" s="26">
        <v>0</v>
      </c>
      <c r="CD66" s="26">
        <v>0</v>
      </c>
      <c r="CE66" s="26">
        <v>0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0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0</v>
      </c>
      <c r="DC66" s="26">
        <v>0</v>
      </c>
      <c r="DD66" s="26"/>
      <c r="DE66" s="26"/>
      <c r="DF66" s="27">
        <v>43469</v>
      </c>
      <c r="DG66" s="27">
        <v>39011</v>
      </c>
      <c r="DH66" s="27">
        <v>4458</v>
      </c>
    </row>
    <row r="67" spans="1:112" ht="15.75" x14ac:dyDescent="0.2">
      <c r="A67" s="25" t="s">
        <v>134</v>
      </c>
      <c r="B67" s="26">
        <v>0</v>
      </c>
      <c r="C67" s="26"/>
      <c r="D67" s="26"/>
      <c r="E67" s="26">
        <v>0</v>
      </c>
      <c r="F67" s="26">
        <v>0</v>
      </c>
      <c r="G67" s="26">
        <v>0</v>
      </c>
      <c r="H67" s="26">
        <v>14172</v>
      </c>
      <c r="I67" s="26">
        <v>12716</v>
      </c>
      <c r="J67" s="26">
        <v>1456</v>
      </c>
      <c r="K67" s="26">
        <v>6510</v>
      </c>
      <c r="L67" s="26">
        <v>6510</v>
      </c>
      <c r="M67" s="26">
        <v>0</v>
      </c>
      <c r="N67" s="26">
        <v>1440</v>
      </c>
      <c r="O67" s="26">
        <v>1440</v>
      </c>
      <c r="P67" s="26">
        <v>0</v>
      </c>
      <c r="Q67" s="26">
        <v>8746</v>
      </c>
      <c r="R67" s="26">
        <v>8746</v>
      </c>
      <c r="S67" s="26">
        <v>0</v>
      </c>
      <c r="T67" s="26">
        <v>3377</v>
      </c>
      <c r="U67" s="26">
        <v>3377</v>
      </c>
      <c r="V67" s="26">
        <v>0</v>
      </c>
      <c r="W67" s="26">
        <v>3377</v>
      </c>
      <c r="X67" s="26">
        <v>3377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>
        <v>0</v>
      </c>
      <c r="AK67" s="26"/>
      <c r="AL67" s="26"/>
      <c r="AM67" s="26"/>
      <c r="AN67" s="26"/>
      <c r="AO67" s="26"/>
      <c r="AP67" s="26"/>
      <c r="AQ67" s="26"/>
      <c r="AR67" s="26"/>
      <c r="AS67" s="26">
        <v>0</v>
      </c>
      <c r="AT67" s="26">
        <v>0</v>
      </c>
      <c r="AU67" s="26"/>
      <c r="AV67" s="26"/>
      <c r="AW67" s="26">
        <v>0</v>
      </c>
      <c r="AX67" s="26"/>
      <c r="AY67" s="26"/>
      <c r="AZ67" s="26">
        <v>0</v>
      </c>
      <c r="BA67" s="26"/>
      <c r="BB67" s="26"/>
      <c r="BC67" s="26"/>
      <c r="BD67" s="26">
        <v>0</v>
      </c>
      <c r="BE67" s="26"/>
      <c r="BF67" s="26"/>
      <c r="BG67" s="26">
        <v>0</v>
      </c>
      <c r="BH67" s="26"/>
      <c r="BI67" s="26"/>
      <c r="BJ67" s="26">
        <v>0</v>
      </c>
      <c r="BK67" s="26"/>
      <c r="BL67" s="26"/>
      <c r="BM67" s="26">
        <v>0</v>
      </c>
      <c r="BN67" s="26"/>
      <c r="BO67" s="26"/>
      <c r="BP67" s="26"/>
      <c r="BQ67" s="26"/>
      <c r="BR67" s="26"/>
      <c r="BS67" s="26">
        <v>0</v>
      </c>
      <c r="BT67" s="26"/>
      <c r="BU67" s="26"/>
      <c r="BV67" s="26">
        <v>0</v>
      </c>
      <c r="BW67" s="26"/>
      <c r="BX67" s="26"/>
      <c r="BY67" s="26">
        <v>0</v>
      </c>
      <c r="BZ67" s="26"/>
      <c r="CA67" s="26"/>
      <c r="CB67" s="26">
        <v>0</v>
      </c>
      <c r="CC67" s="26"/>
      <c r="CD67" s="26"/>
      <c r="CE67" s="26">
        <v>0</v>
      </c>
      <c r="CF67" s="26"/>
      <c r="CG67" s="26"/>
      <c r="CH67" s="26">
        <v>0</v>
      </c>
      <c r="CI67" s="26"/>
      <c r="CJ67" s="26"/>
      <c r="CK67" s="26">
        <v>0</v>
      </c>
      <c r="CL67" s="26"/>
      <c r="CM67" s="26"/>
      <c r="CN67" s="26">
        <v>0</v>
      </c>
      <c r="CO67" s="26"/>
      <c r="CP67" s="26"/>
      <c r="CQ67" s="26">
        <v>0</v>
      </c>
      <c r="CR67" s="26"/>
      <c r="CS67" s="26"/>
      <c r="CT67" s="26">
        <v>0</v>
      </c>
      <c r="CU67" s="26">
        <v>0</v>
      </c>
      <c r="CV67" s="26">
        <v>0</v>
      </c>
      <c r="CW67" s="26">
        <v>0</v>
      </c>
      <c r="CX67" s="26"/>
      <c r="CY67" s="26"/>
      <c r="CZ67" s="26">
        <v>0</v>
      </c>
      <c r="DA67" s="26"/>
      <c r="DB67" s="26"/>
      <c r="DC67" s="26">
        <v>0</v>
      </c>
      <c r="DD67" s="26"/>
      <c r="DE67" s="26"/>
      <c r="DF67" s="27">
        <v>34245</v>
      </c>
      <c r="DG67" s="27">
        <v>32789</v>
      </c>
      <c r="DH67" s="27">
        <v>1456</v>
      </c>
    </row>
    <row r="68" spans="1:112" ht="15.75" x14ac:dyDescent="0.2">
      <c r="A68" s="25" t="s">
        <v>135</v>
      </c>
      <c r="B68" s="26">
        <v>0</v>
      </c>
      <c r="C68" s="26"/>
      <c r="D68" s="26"/>
      <c r="E68" s="26">
        <v>0</v>
      </c>
      <c r="F68" s="26"/>
      <c r="G68" s="26"/>
      <c r="H68" s="26">
        <v>0</v>
      </c>
      <c r="I68" s="26"/>
      <c r="J68" s="26"/>
      <c r="K68" s="26">
        <v>10000</v>
      </c>
      <c r="L68" s="26">
        <v>10000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263</v>
      </c>
      <c r="U68" s="26">
        <v>263</v>
      </c>
      <c r="V68" s="26">
        <v>0</v>
      </c>
      <c r="W68" s="26">
        <v>263</v>
      </c>
      <c r="X68" s="26">
        <v>263</v>
      </c>
      <c r="Y68" s="26">
        <v>0</v>
      </c>
      <c r="Z68" s="26">
        <v>0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>
        <v>0</v>
      </c>
      <c r="AK68" s="26"/>
      <c r="AL68" s="26"/>
      <c r="AM68" s="26"/>
      <c r="AN68" s="26"/>
      <c r="AO68" s="26"/>
      <c r="AP68" s="26"/>
      <c r="AQ68" s="26"/>
      <c r="AR68" s="26"/>
      <c r="AS68" s="26">
        <v>0</v>
      </c>
      <c r="AT68" s="26">
        <v>0</v>
      </c>
      <c r="AU68" s="26"/>
      <c r="AV68" s="26"/>
      <c r="AW68" s="26">
        <v>0</v>
      </c>
      <c r="AX68" s="26"/>
      <c r="AY68" s="26"/>
      <c r="AZ68" s="26">
        <v>0</v>
      </c>
      <c r="BA68" s="26"/>
      <c r="BB68" s="26"/>
      <c r="BC68" s="26"/>
      <c r="BD68" s="26">
        <v>0</v>
      </c>
      <c r="BE68" s="26"/>
      <c r="BF68" s="26"/>
      <c r="BG68" s="26">
        <v>0</v>
      </c>
      <c r="BH68" s="26"/>
      <c r="BI68" s="26"/>
      <c r="BJ68" s="26">
        <v>0</v>
      </c>
      <c r="BK68" s="26"/>
      <c r="BL68" s="26"/>
      <c r="BM68" s="26">
        <v>0</v>
      </c>
      <c r="BN68" s="26"/>
      <c r="BO68" s="26"/>
      <c r="BP68" s="26"/>
      <c r="BQ68" s="26"/>
      <c r="BR68" s="26"/>
      <c r="BS68" s="26">
        <v>0</v>
      </c>
      <c r="BT68" s="26"/>
      <c r="BU68" s="26"/>
      <c r="BV68" s="26">
        <v>0</v>
      </c>
      <c r="BW68" s="26"/>
      <c r="BX68" s="26"/>
      <c r="BY68" s="26">
        <v>0</v>
      </c>
      <c r="BZ68" s="26"/>
      <c r="CA68" s="26"/>
      <c r="CB68" s="26">
        <v>0</v>
      </c>
      <c r="CC68" s="26"/>
      <c r="CD68" s="26"/>
      <c r="CE68" s="26">
        <v>0</v>
      </c>
      <c r="CF68" s="26"/>
      <c r="CG68" s="26"/>
      <c r="CH68" s="26">
        <v>0</v>
      </c>
      <c r="CI68" s="26"/>
      <c r="CJ68" s="26"/>
      <c r="CK68" s="26">
        <v>0</v>
      </c>
      <c r="CL68" s="26"/>
      <c r="CM68" s="26"/>
      <c r="CN68" s="26">
        <v>0</v>
      </c>
      <c r="CO68" s="26"/>
      <c r="CP68" s="26"/>
      <c r="CQ68" s="26">
        <v>0</v>
      </c>
      <c r="CR68" s="26"/>
      <c r="CS68" s="26"/>
      <c r="CT68" s="26">
        <v>0</v>
      </c>
      <c r="CU68" s="26">
        <v>0</v>
      </c>
      <c r="CV68" s="26">
        <v>0</v>
      </c>
      <c r="CW68" s="26">
        <v>0</v>
      </c>
      <c r="CX68" s="26"/>
      <c r="CY68" s="26"/>
      <c r="CZ68" s="26">
        <v>0</v>
      </c>
      <c r="DA68" s="26"/>
      <c r="DB68" s="26"/>
      <c r="DC68" s="26">
        <v>0</v>
      </c>
      <c r="DD68" s="26"/>
      <c r="DE68" s="26"/>
      <c r="DF68" s="27">
        <v>10263</v>
      </c>
      <c r="DG68" s="27">
        <v>10263</v>
      </c>
      <c r="DH68" s="27">
        <v>0</v>
      </c>
    </row>
    <row r="69" spans="1:112" ht="15.75" x14ac:dyDescent="0.2">
      <c r="A69" s="25" t="s">
        <v>136</v>
      </c>
      <c r="B69" s="26">
        <v>0</v>
      </c>
      <c r="C69" s="26"/>
      <c r="D69" s="26"/>
      <c r="E69" s="26">
        <v>0</v>
      </c>
      <c r="F69" s="26"/>
      <c r="G69" s="26"/>
      <c r="H69" s="26">
        <v>0</v>
      </c>
      <c r="I69" s="26"/>
      <c r="J69" s="26"/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3501</v>
      </c>
      <c r="R69" s="26">
        <v>2600</v>
      </c>
      <c r="S69" s="26">
        <v>901</v>
      </c>
      <c r="T69" s="26">
        <v>1400</v>
      </c>
      <c r="U69" s="26">
        <v>1300</v>
      </c>
      <c r="V69" s="26">
        <v>100</v>
      </c>
      <c r="W69" s="26">
        <v>1300</v>
      </c>
      <c r="X69" s="26">
        <v>0</v>
      </c>
      <c r="Y69" s="26">
        <v>1300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100</v>
      </c>
      <c r="AK69" s="26">
        <v>0</v>
      </c>
      <c r="AL69" s="26">
        <v>100</v>
      </c>
      <c r="AM69" s="26"/>
      <c r="AN69" s="26"/>
      <c r="AO69" s="26"/>
      <c r="AP69" s="26"/>
      <c r="AQ69" s="26"/>
      <c r="AR69" s="26"/>
      <c r="AS69" s="26">
        <v>0</v>
      </c>
      <c r="AT69" s="26">
        <v>0</v>
      </c>
      <c r="AU69" s="26"/>
      <c r="AV69" s="26"/>
      <c r="AW69" s="26">
        <v>0</v>
      </c>
      <c r="AX69" s="26"/>
      <c r="AY69" s="26"/>
      <c r="AZ69" s="26">
        <v>0</v>
      </c>
      <c r="BA69" s="26"/>
      <c r="BB69" s="26"/>
      <c r="BC69" s="26"/>
      <c r="BD69" s="26">
        <v>0</v>
      </c>
      <c r="BE69" s="26"/>
      <c r="BF69" s="26"/>
      <c r="BG69" s="26">
        <v>0</v>
      </c>
      <c r="BH69" s="26"/>
      <c r="BI69" s="26"/>
      <c r="BJ69" s="26">
        <v>0</v>
      </c>
      <c r="BK69" s="26"/>
      <c r="BL69" s="26"/>
      <c r="BM69" s="26">
        <v>0</v>
      </c>
      <c r="BN69" s="26"/>
      <c r="BO69" s="26"/>
      <c r="BP69" s="26"/>
      <c r="BQ69" s="26"/>
      <c r="BR69" s="26"/>
      <c r="BS69" s="26">
        <v>0</v>
      </c>
      <c r="BT69" s="26"/>
      <c r="BU69" s="26"/>
      <c r="BV69" s="26">
        <v>0</v>
      </c>
      <c r="BW69" s="26"/>
      <c r="BX69" s="26"/>
      <c r="BY69" s="26">
        <v>0</v>
      </c>
      <c r="BZ69" s="26"/>
      <c r="CA69" s="26"/>
      <c r="CB69" s="26">
        <v>0</v>
      </c>
      <c r="CC69" s="26"/>
      <c r="CD69" s="26"/>
      <c r="CE69" s="26">
        <v>0</v>
      </c>
      <c r="CF69" s="26"/>
      <c r="CG69" s="26"/>
      <c r="CH69" s="26">
        <v>0</v>
      </c>
      <c r="CI69" s="26"/>
      <c r="CJ69" s="26"/>
      <c r="CK69" s="26">
        <v>0</v>
      </c>
      <c r="CL69" s="26"/>
      <c r="CM69" s="26"/>
      <c r="CN69" s="26">
        <v>0</v>
      </c>
      <c r="CO69" s="26"/>
      <c r="CP69" s="26"/>
      <c r="CQ69" s="26">
        <v>0</v>
      </c>
      <c r="CR69" s="26"/>
      <c r="CS69" s="26"/>
      <c r="CT69" s="26">
        <v>0</v>
      </c>
      <c r="CU69" s="26">
        <v>0</v>
      </c>
      <c r="CV69" s="26">
        <v>0</v>
      </c>
      <c r="CW69" s="26">
        <v>0</v>
      </c>
      <c r="CX69" s="26"/>
      <c r="CY69" s="26"/>
      <c r="CZ69" s="26">
        <v>0</v>
      </c>
      <c r="DA69" s="26"/>
      <c r="DB69" s="26"/>
      <c r="DC69" s="26">
        <v>0</v>
      </c>
      <c r="DD69" s="26"/>
      <c r="DE69" s="26"/>
      <c r="DF69" s="27">
        <v>4901</v>
      </c>
      <c r="DG69" s="27">
        <v>3900</v>
      </c>
      <c r="DH69" s="27">
        <v>1001</v>
      </c>
    </row>
    <row r="70" spans="1:112" ht="15.75" x14ac:dyDescent="0.2">
      <c r="A70" s="25" t="s">
        <v>137</v>
      </c>
      <c r="B70" s="26">
        <v>0</v>
      </c>
      <c r="C70" s="26"/>
      <c r="D70" s="26"/>
      <c r="E70" s="26">
        <v>0</v>
      </c>
      <c r="F70" s="26"/>
      <c r="G70" s="26"/>
      <c r="H70" s="26">
        <v>0</v>
      </c>
      <c r="I70" s="26"/>
      <c r="J70" s="26"/>
      <c r="K70" s="26">
        <v>0</v>
      </c>
      <c r="L70" s="26"/>
      <c r="M70" s="26"/>
      <c r="N70" s="26">
        <v>0</v>
      </c>
      <c r="O70" s="26"/>
      <c r="P70" s="26"/>
      <c r="Q70" s="26">
        <v>5924</v>
      </c>
      <c r="R70" s="26">
        <v>5924</v>
      </c>
      <c r="S70" s="26">
        <v>0</v>
      </c>
      <c r="T70" s="26">
        <v>1076</v>
      </c>
      <c r="U70" s="26">
        <v>1076</v>
      </c>
      <c r="V70" s="26">
        <v>0</v>
      </c>
      <c r="W70" s="26">
        <v>1076</v>
      </c>
      <c r="X70" s="26">
        <v>1076</v>
      </c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>
        <v>0</v>
      </c>
      <c r="AK70" s="26"/>
      <c r="AL70" s="26"/>
      <c r="AM70" s="26"/>
      <c r="AN70" s="26"/>
      <c r="AO70" s="26"/>
      <c r="AP70" s="26"/>
      <c r="AQ70" s="26"/>
      <c r="AR70" s="26"/>
      <c r="AS70" s="26">
        <v>0</v>
      </c>
      <c r="AT70" s="26">
        <v>0</v>
      </c>
      <c r="AU70" s="26"/>
      <c r="AV70" s="26"/>
      <c r="AW70" s="26">
        <v>0</v>
      </c>
      <c r="AX70" s="26"/>
      <c r="AY70" s="26"/>
      <c r="AZ70" s="26">
        <v>0</v>
      </c>
      <c r="BA70" s="26"/>
      <c r="BB70" s="26"/>
      <c r="BC70" s="26"/>
      <c r="BD70" s="26">
        <v>0</v>
      </c>
      <c r="BE70" s="26"/>
      <c r="BF70" s="26"/>
      <c r="BG70" s="26">
        <v>0</v>
      </c>
      <c r="BH70" s="26"/>
      <c r="BI70" s="26"/>
      <c r="BJ70" s="26">
        <v>0</v>
      </c>
      <c r="BK70" s="26"/>
      <c r="BL70" s="26"/>
      <c r="BM70" s="26">
        <v>0</v>
      </c>
      <c r="BN70" s="26"/>
      <c r="BO70" s="26"/>
      <c r="BP70" s="26"/>
      <c r="BQ70" s="26"/>
      <c r="BR70" s="26"/>
      <c r="BS70" s="26">
        <v>0</v>
      </c>
      <c r="BT70" s="26"/>
      <c r="BU70" s="26"/>
      <c r="BV70" s="26">
        <v>0</v>
      </c>
      <c r="BW70" s="26"/>
      <c r="BX70" s="26"/>
      <c r="BY70" s="26">
        <v>0</v>
      </c>
      <c r="BZ70" s="26"/>
      <c r="CA70" s="26"/>
      <c r="CB70" s="26">
        <v>0</v>
      </c>
      <c r="CC70" s="26"/>
      <c r="CD70" s="26"/>
      <c r="CE70" s="26">
        <v>0</v>
      </c>
      <c r="CF70" s="26"/>
      <c r="CG70" s="26"/>
      <c r="CH70" s="26">
        <v>0</v>
      </c>
      <c r="CI70" s="26"/>
      <c r="CJ70" s="26"/>
      <c r="CK70" s="26">
        <v>0</v>
      </c>
      <c r="CL70" s="26"/>
      <c r="CM70" s="26"/>
      <c r="CN70" s="26">
        <v>0</v>
      </c>
      <c r="CO70" s="26"/>
      <c r="CP70" s="26"/>
      <c r="CQ70" s="26">
        <v>0</v>
      </c>
      <c r="CR70" s="26"/>
      <c r="CS70" s="26"/>
      <c r="CT70" s="26">
        <v>0</v>
      </c>
      <c r="CU70" s="26">
        <v>0</v>
      </c>
      <c r="CV70" s="26">
        <v>0</v>
      </c>
      <c r="CW70" s="26">
        <v>0</v>
      </c>
      <c r="CX70" s="26"/>
      <c r="CY70" s="26"/>
      <c r="CZ70" s="26">
        <v>0</v>
      </c>
      <c r="DA70" s="26"/>
      <c r="DB70" s="26"/>
      <c r="DC70" s="26">
        <v>0</v>
      </c>
      <c r="DD70" s="26"/>
      <c r="DE70" s="26"/>
      <c r="DF70" s="27">
        <v>7000</v>
      </c>
      <c r="DG70" s="27">
        <v>7000</v>
      </c>
      <c r="DH70" s="27">
        <v>0</v>
      </c>
    </row>
    <row r="71" spans="1:112" ht="15.75" x14ac:dyDescent="0.2">
      <c r="A71" s="25" t="s">
        <v>138</v>
      </c>
      <c r="B71" s="26">
        <v>0</v>
      </c>
      <c r="C71" s="26"/>
      <c r="D71" s="26"/>
      <c r="E71" s="26">
        <v>0</v>
      </c>
      <c r="F71" s="26"/>
      <c r="G71" s="26"/>
      <c r="H71" s="26">
        <v>0</v>
      </c>
      <c r="I71" s="26"/>
      <c r="J71" s="26"/>
      <c r="K71" s="26">
        <v>37170</v>
      </c>
      <c r="L71" s="26">
        <v>37170</v>
      </c>
      <c r="M71" s="26">
        <v>0</v>
      </c>
      <c r="N71" s="26">
        <v>6350</v>
      </c>
      <c r="O71" s="26">
        <v>6350</v>
      </c>
      <c r="P71" s="26">
        <v>0</v>
      </c>
      <c r="Q71" s="26">
        <v>27130</v>
      </c>
      <c r="R71" s="26">
        <v>27130</v>
      </c>
      <c r="S71" s="26">
        <v>0</v>
      </c>
      <c r="T71" s="26">
        <v>5350</v>
      </c>
      <c r="U71" s="26">
        <v>5350</v>
      </c>
      <c r="V71" s="26">
        <v>0</v>
      </c>
      <c r="W71" s="26">
        <v>5350</v>
      </c>
      <c r="X71" s="26">
        <v>5350</v>
      </c>
      <c r="Y71" s="26">
        <v>0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>
        <v>0</v>
      </c>
      <c r="AK71" s="26"/>
      <c r="AL71" s="26"/>
      <c r="AM71" s="26"/>
      <c r="AN71" s="26"/>
      <c r="AO71" s="26"/>
      <c r="AP71" s="26"/>
      <c r="AQ71" s="26"/>
      <c r="AR71" s="26"/>
      <c r="AS71" s="26">
        <v>0</v>
      </c>
      <c r="AT71" s="26">
        <v>0</v>
      </c>
      <c r="AU71" s="26"/>
      <c r="AV71" s="26"/>
      <c r="AW71" s="26">
        <v>0</v>
      </c>
      <c r="AX71" s="26"/>
      <c r="AY71" s="26"/>
      <c r="AZ71" s="26">
        <v>0</v>
      </c>
      <c r="BA71" s="26"/>
      <c r="BB71" s="26"/>
      <c r="BC71" s="26"/>
      <c r="BD71" s="26">
        <v>0</v>
      </c>
      <c r="BE71" s="26"/>
      <c r="BF71" s="26"/>
      <c r="BG71" s="26">
        <v>0</v>
      </c>
      <c r="BH71" s="26"/>
      <c r="BI71" s="26"/>
      <c r="BJ71" s="26">
        <v>0</v>
      </c>
      <c r="BK71" s="26"/>
      <c r="BL71" s="26"/>
      <c r="BM71" s="26">
        <v>0</v>
      </c>
      <c r="BN71" s="26"/>
      <c r="BO71" s="26"/>
      <c r="BP71" s="26"/>
      <c r="BQ71" s="26"/>
      <c r="BR71" s="26"/>
      <c r="BS71" s="26">
        <v>0</v>
      </c>
      <c r="BT71" s="26"/>
      <c r="BU71" s="26"/>
      <c r="BV71" s="26">
        <v>0</v>
      </c>
      <c r="BW71" s="26"/>
      <c r="BX71" s="26"/>
      <c r="BY71" s="26">
        <v>0</v>
      </c>
      <c r="BZ71" s="26"/>
      <c r="CA71" s="26"/>
      <c r="CB71" s="26">
        <v>0</v>
      </c>
      <c r="CC71" s="26"/>
      <c r="CD71" s="26"/>
      <c r="CE71" s="26">
        <v>0</v>
      </c>
      <c r="CF71" s="26"/>
      <c r="CG71" s="26"/>
      <c r="CH71" s="26">
        <v>0</v>
      </c>
      <c r="CI71" s="26"/>
      <c r="CJ71" s="26"/>
      <c r="CK71" s="26">
        <v>0</v>
      </c>
      <c r="CL71" s="26"/>
      <c r="CM71" s="26"/>
      <c r="CN71" s="26">
        <v>0</v>
      </c>
      <c r="CO71" s="26"/>
      <c r="CP71" s="26"/>
      <c r="CQ71" s="26">
        <v>0</v>
      </c>
      <c r="CR71" s="26"/>
      <c r="CS71" s="26"/>
      <c r="CT71" s="26">
        <v>0</v>
      </c>
      <c r="CU71" s="26">
        <v>0</v>
      </c>
      <c r="CV71" s="26">
        <v>0</v>
      </c>
      <c r="CW71" s="26">
        <v>0</v>
      </c>
      <c r="CX71" s="26"/>
      <c r="CY71" s="26"/>
      <c r="CZ71" s="26">
        <v>0</v>
      </c>
      <c r="DA71" s="26"/>
      <c r="DB71" s="26"/>
      <c r="DC71" s="26">
        <v>0</v>
      </c>
      <c r="DD71" s="26"/>
      <c r="DE71" s="26"/>
      <c r="DF71" s="27">
        <v>76000</v>
      </c>
      <c r="DG71" s="27">
        <v>76000</v>
      </c>
      <c r="DH71" s="27">
        <v>0</v>
      </c>
    </row>
    <row r="72" spans="1:112" ht="15.75" x14ac:dyDescent="0.2">
      <c r="A72" s="25" t="s">
        <v>139</v>
      </c>
      <c r="B72" s="26">
        <v>0</v>
      </c>
      <c r="C72" s="26"/>
      <c r="D72" s="26"/>
      <c r="E72" s="26">
        <v>0</v>
      </c>
      <c r="F72" s="26"/>
      <c r="G72" s="26"/>
      <c r="H72" s="26">
        <v>0</v>
      </c>
      <c r="I72" s="26"/>
      <c r="J72" s="26"/>
      <c r="K72" s="26">
        <v>0</v>
      </c>
      <c r="L72" s="26"/>
      <c r="M72" s="26"/>
      <c r="N72" s="26">
        <v>0</v>
      </c>
      <c r="O72" s="26"/>
      <c r="P72" s="26"/>
      <c r="Q72" s="26">
        <v>8400</v>
      </c>
      <c r="R72" s="26">
        <v>0</v>
      </c>
      <c r="S72" s="26">
        <v>8400</v>
      </c>
      <c r="T72" s="26">
        <v>7000</v>
      </c>
      <c r="U72" s="26">
        <v>0</v>
      </c>
      <c r="V72" s="26">
        <v>7000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7000</v>
      </c>
      <c r="AK72" s="26">
        <v>7000</v>
      </c>
      <c r="AL72" s="26"/>
      <c r="AM72" s="26"/>
      <c r="AN72" s="26"/>
      <c r="AO72" s="26"/>
      <c r="AP72" s="26"/>
      <c r="AQ72" s="26"/>
      <c r="AR72" s="26"/>
      <c r="AS72" s="26">
        <v>0</v>
      </c>
      <c r="AT72" s="26">
        <v>0</v>
      </c>
      <c r="AU72" s="26"/>
      <c r="AV72" s="26"/>
      <c r="AW72" s="26">
        <v>0</v>
      </c>
      <c r="AX72" s="26"/>
      <c r="AY72" s="26"/>
      <c r="AZ72" s="26">
        <v>0</v>
      </c>
      <c r="BA72" s="26"/>
      <c r="BB72" s="26"/>
      <c r="BC72" s="26"/>
      <c r="BD72" s="26">
        <v>0</v>
      </c>
      <c r="BE72" s="26"/>
      <c r="BF72" s="26"/>
      <c r="BG72" s="26">
        <v>0</v>
      </c>
      <c r="BH72" s="26"/>
      <c r="BI72" s="26"/>
      <c r="BJ72" s="26">
        <v>0</v>
      </c>
      <c r="BK72" s="26"/>
      <c r="BL72" s="26"/>
      <c r="BM72" s="26">
        <v>0</v>
      </c>
      <c r="BN72" s="26"/>
      <c r="BO72" s="26"/>
      <c r="BP72" s="26"/>
      <c r="BQ72" s="26"/>
      <c r="BR72" s="26"/>
      <c r="BS72" s="26">
        <v>0</v>
      </c>
      <c r="BT72" s="26"/>
      <c r="BU72" s="26"/>
      <c r="BV72" s="26">
        <v>0</v>
      </c>
      <c r="BW72" s="26"/>
      <c r="BX72" s="26"/>
      <c r="BY72" s="26">
        <v>0</v>
      </c>
      <c r="BZ72" s="26"/>
      <c r="CA72" s="26"/>
      <c r="CB72" s="26">
        <v>0</v>
      </c>
      <c r="CC72" s="26"/>
      <c r="CD72" s="26"/>
      <c r="CE72" s="26">
        <v>0</v>
      </c>
      <c r="CF72" s="26"/>
      <c r="CG72" s="26"/>
      <c r="CH72" s="26">
        <v>0</v>
      </c>
      <c r="CI72" s="26"/>
      <c r="CJ72" s="26"/>
      <c r="CK72" s="26">
        <v>0</v>
      </c>
      <c r="CL72" s="26"/>
      <c r="CM72" s="26"/>
      <c r="CN72" s="26">
        <v>0</v>
      </c>
      <c r="CO72" s="26"/>
      <c r="CP72" s="26"/>
      <c r="CQ72" s="26">
        <v>0</v>
      </c>
      <c r="CR72" s="26"/>
      <c r="CS72" s="26"/>
      <c r="CT72" s="26">
        <v>0</v>
      </c>
      <c r="CU72" s="26">
        <v>0</v>
      </c>
      <c r="CV72" s="26">
        <v>0</v>
      </c>
      <c r="CW72" s="26">
        <v>0</v>
      </c>
      <c r="CX72" s="26"/>
      <c r="CY72" s="26"/>
      <c r="CZ72" s="26">
        <v>0</v>
      </c>
      <c r="DA72" s="26"/>
      <c r="DB72" s="26"/>
      <c r="DC72" s="26">
        <v>0</v>
      </c>
      <c r="DD72" s="26"/>
      <c r="DE72" s="26"/>
      <c r="DF72" s="27">
        <v>15400</v>
      </c>
      <c r="DG72" s="27">
        <v>0</v>
      </c>
      <c r="DH72" s="27">
        <v>15400</v>
      </c>
    </row>
    <row r="73" spans="1:112" ht="15.75" x14ac:dyDescent="0.2">
      <c r="A73" s="25" t="s">
        <v>140</v>
      </c>
      <c r="B73" s="26">
        <v>0</v>
      </c>
      <c r="C73" s="26"/>
      <c r="D73" s="26"/>
      <c r="E73" s="26">
        <v>0</v>
      </c>
      <c r="F73" s="26"/>
      <c r="G73" s="26"/>
      <c r="H73" s="26">
        <v>0</v>
      </c>
      <c r="I73" s="26"/>
      <c r="J73" s="26"/>
      <c r="K73" s="26">
        <v>0</v>
      </c>
      <c r="L73" s="26"/>
      <c r="M73" s="26"/>
      <c r="N73" s="26">
        <v>0</v>
      </c>
      <c r="O73" s="26"/>
      <c r="P73" s="26"/>
      <c r="Q73" s="26">
        <v>1657</v>
      </c>
      <c r="R73" s="26">
        <v>0</v>
      </c>
      <c r="S73" s="26">
        <v>1657</v>
      </c>
      <c r="T73" s="26">
        <v>0</v>
      </c>
      <c r="U73" s="26">
        <v>0</v>
      </c>
      <c r="V73" s="26">
        <v>0</v>
      </c>
      <c r="W73" s="26">
        <v>0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>
        <v>0</v>
      </c>
      <c r="AK73" s="26"/>
      <c r="AL73" s="26"/>
      <c r="AM73" s="26"/>
      <c r="AN73" s="26"/>
      <c r="AO73" s="26"/>
      <c r="AP73" s="26"/>
      <c r="AQ73" s="26"/>
      <c r="AR73" s="26"/>
      <c r="AS73" s="26">
        <v>0</v>
      </c>
      <c r="AT73" s="26">
        <v>0</v>
      </c>
      <c r="AU73" s="26"/>
      <c r="AV73" s="26"/>
      <c r="AW73" s="26">
        <v>0</v>
      </c>
      <c r="AX73" s="26"/>
      <c r="AY73" s="26"/>
      <c r="AZ73" s="26">
        <v>0</v>
      </c>
      <c r="BA73" s="26"/>
      <c r="BB73" s="26"/>
      <c r="BC73" s="26"/>
      <c r="BD73" s="26">
        <v>0</v>
      </c>
      <c r="BE73" s="26"/>
      <c r="BF73" s="26"/>
      <c r="BG73" s="26">
        <v>0</v>
      </c>
      <c r="BH73" s="26"/>
      <c r="BI73" s="26"/>
      <c r="BJ73" s="26">
        <v>0</v>
      </c>
      <c r="BK73" s="26"/>
      <c r="BL73" s="26"/>
      <c r="BM73" s="26">
        <v>0</v>
      </c>
      <c r="BN73" s="26"/>
      <c r="BO73" s="26"/>
      <c r="BP73" s="26"/>
      <c r="BQ73" s="26"/>
      <c r="BR73" s="26"/>
      <c r="BS73" s="26">
        <v>0</v>
      </c>
      <c r="BT73" s="26"/>
      <c r="BU73" s="26"/>
      <c r="BV73" s="26">
        <v>0</v>
      </c>
      <c r="BW73" s="26"/>
      <c r="BX73" s="26"/>
      <c r="BY73" s="26">
        <v>0</v>
      </c>
      <c r="BZ73" s="26"/>
      <c r="CA73" s="26"/>
      <c r="CB73" s="26">
        <v>0</v>
      </c>
      <c r="CC73" s="26"/>
      <c r="CD73" s="26"/>
      <c r="CE73" s="26">
        <v>0</v>
      </c>
      <c r="CF73" s="26"/>
      <c r="CG73" s="26"/>
      <c r="CH73" s="26">
        <v>0</v>
      </c>
      <c r="CI73" s="26"/>
      <c r="CJ73" s="26"/>
      <c r="CK73" s="26">
        <v>0</v>
      </c>
      <c r="CL73" s="26"/>
      <c r="CM73" s="26"/>
      <c r="CN73" s="26">
        <v>0</v>
      </c>
      <c r="CO73" s="26"/>
      <c r="CP73" s="26"/>
      <c r="CQ73" s="26">
        <v>0</v>
      </c>
      <c r="CR73" s="26"/>
      <c r="CS73" s="26"/>
      <c r="CT73" s="26">
        <v>0</v>
      </c>
      <c r="CU73" s="26">
        <v>0</v>
      </c>
      <c r="CV73" s="26">
        <v>0</v>
      </c>
      <c r="CW73" s="26">
        <v>0</v>
      </c>
      <c r="CX73" s="26"/>
      <c r="CY73" s="26"/>
      <c r="CZ73" s="26">
        <v>0</v>
      </c>
      <c r="DA73" s="26"/>
      <c r="DB73" s="26"/>
      <c r="DC73" s="26">
        <v>0</v>
      </c>
      <c r="DD73" s="26"/>
      <c r="DE73" s="26"/>
      <c r="DF73" s="27">
        <v>1657</v>
      </c>
      <c r="DG73" s="27">
        <v>0</v>
      </c>
      <c r="DH73" s="27">
        <v>1657</v>
      </c>
    </row>
    <row r="74" spans="1:112" ht="31.5" x14ac:dyDescent="0.2">
      <c r="A74" s="25" t="s">
        <v>141</v>
      </c>
      <c r="B74" s="26">
        <v>44101</v>
      </c>
      <c r="C74" s="26">
        <v>30258</v>
      </c>
      <c r="D74" s="26">
        <v>13843</v>
      </c>
      <c r="E74" s="26">
        <v>0</v>
      </c>
      <c r="F74" s="26"/>
      <c r="G74" s="26"/>
      <c r="H74" s="26">
        <v>0</v>
      </c>
      <c r="I74" s="26"/>
      <c r="J74" s="26"/>
      <c r="K74" s="26">
        <v>0</v>
      </c>
      <c r="L74" s="26"/>
      <c r="M74" s="26"/>
      <c r="N74" s="26">
        <v>0</v>
      </c>
      <c r="O74" s="26"/>
      <c r="P74" s="26"/>
      <c r="Q74" s="26">
        <v>0</v>
      </c>
      <c r="R74" s="26"/>
      <c r="S74" s="26"/>
      <c r="T74" s="26">
        <v>0</v>
      </c>
      <c r="U74" s="26">
        <v>0</v>
      </c>
      <c r="V74" s="26">
        <v>0</v>
      </c>
      <c r="W74" s="26">
        <v>0</v>
      </c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>
        <v>0</v>
      </c>
      <c r="AK74" s="26"/>
      <c r="AL74" s="26"/>
      <c r="AM74" s="26"/>
      <c r="AN74" s="26"/>
      <c r="AO74" s="26"/>
      <c r="AP74" s="26"/>
      <c r="AQ74" s="26"/>
      <c r="AR74" s="26"/>
      <c r="AS74" s="26">
        <v>0</v>
      </c>
      <c r="AT74" s="26">
        <v>0</v>
      </c>
      <c r="AU74" s="26"/>
      <c r="AV74" s="26"/>
      <c r="AW74" s="26">
        <v>0</v>
      </c>
      <c r="AX74" s="26"/>
      <c r="AY74" s="26"/>
      <c r="AZ74" s="26">
        <v>0</v>
      </c>
      <c r="BA74" s="26"/>
      <c r="BB74" s="26"/>
      <c r="BC74" s="26"/>
      <c r="BD74" s="26">
        <v>0</v>
      </c>
      <c r="BE74" s="26"/>
      <c r="BF74" s="26"/>
      <c r="BG74" s="26">
        <v>0</v>
      </c>
      <c r="BH74" s="26"/>
      <c r="BI74" s="26"/>
      <c r="BJ74" s="26">
        <v>0</v>
      </c>
      <c r="BK74" s="26"/>
      <c r="BL74" s="26"/>
      <c r="BM74" s="26">
        <v>0</v>
      </c>
      <c r="BN74" s="26"/>
      <c r="BO74" s="26"/>
      <c r="BP74" s="26"/>
      <c r="BQ74" s="26"/>
      <c r="BR74" s="26"/>
      <c r="BS74" s="26">
        <v>0</v>
      </c>
      <c r="BT74" s="26"/>
      <c r="BU74" s="26"/>
      <c r="BV74" s="26">
        <v>0</v>
      </c>
      <c r="BW74" s="26"/>
      <c r="BX74" s="26"/>
      <c r="BY74" s="26">
        <v>0</v>
      </c>
      <c r="BZ74" s="26"/>
      <c r="CA74" s="26"/>
      <c r="CB74" s="26">
        <v>0</v>
      </c>
      <c r="CC74" s="26"/>
      <c r="CD74" s="26"/>
      <c r="CE74" s="26">
        <v>0</v>
      </c>
      <c r="CF74" s="26"/>
      <c r="CG74" s="26"/>
      <c r="CH74" s="26">
        <v>0</v>
      </c>
      <c r="CI74" s="26"/>
      <c r="CJ74" s="26"/>
      <c r="CK74" s="26">
        <v>0</v>
      </c>
      <c r="CL74" s="26"/>
      <c r="CM74" s="26"/>
      <c r="CN74" s="26">
        <v>0</v>
      </c>
      <c r="CO74" s="26"/>
      <c r="CP74" s="26"/>
      <c r="CQ74" s="26">
        <v>0</v>
      </c>
      <c r="CR74" s="26"/>
      <c r="CS74" s="26"/>
      <c r="CT74" s="26">
        <v>0</v>
      </c>
      <c r="CU74" s="26">
        <v>0</v>
      </c>
      <c r="CV74" s="26">
        <v>0</v>
      </c>
      <c r="CW74" s="26">
        <v>0</v>
      </c>
      <c r="CX74" s="26"/>
      <c r="CY74" s="26"/>
      <c r="CZ74" s="26">
        <v>0</v>
      </c>
      <c r="DA74" s="26"/>
      <c r="DB74" s="26"/>
      <c r="DC74" s="26">
        <v>0</v>
      </c>
      <c r="DD74" s="26"/>
      <c r="DE74" s="26"/>
      <c r="DF74" s="27">
        <v>44101</v>
      </c>
      <c r="DG74" s="27">
        <v>30258</v>
      </c>
      <c r="DH74" s="27">
        <v>13843</v>
      </c>
    </row>
    <row r="75" spans="1:112" ht="15.75" x14ac:dyDescent="0.2">
      <c r="A75" s="25" t="s">
        <v>142</v>
      </c>
      <c r="B75" s="26">
        <v>24718</v>
      </c>
      <c r="C75" s="26">
        <v>16500</v>
      </c>
      <c r="D75" s="26">
        <v>8218</v>
      </c>
      <c r="E75" s="26">
        <v>0</v>
      </c>
      <c r="F75" s="26"/>
      <c r="G75" s="26"/>
      <c r="H75" s="26">
        <v>0</v>
      </c>
      <c r="I75" s="26"/>
      <c r="J75" s="26"/>
      <c r="K75" s="26">
        <v>0</v>
      </c>
      <c r="L75" s="26"/>
      <c r="M75" s="26"/>
      <c r="N75" s="26">
        <v>0</v>
      </c>
      <c r="O75" s="26"/>
      <c r="P75" s="26"/>
      <c r="Q75" s="26">
        <v>0</v>
      </c>
      <c r="R75" s="26"/>
      <c r="S75" s="26"/>
      <c r="T75" s="26">
        <v>0</v>
      </c>
      <c r="U75" s="26">
        <v>0</v>
      </c>
      <c r="V75" s="26">
        <v>0</v>
      </c>
      <c r="W75" s="26">
        <v>0</v>
      </c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>
        <v>0</v>
      </c>
      <c r="AK75" s="26"/>
      <c r="AL75" s="26"/>
      <c r="AM75" s="26"/>
      <c r="AN75" s="26"/>
      <c r="AO75" s="26"/>
      <c r="AP75" s="26"/>
      <c r="AQ75" s="26"/>
      <c r="AR75" s="26"/>
      <c r="AS75" s="26">
        <v>0</v>
      </c>
      <c r="AT75" s="26">
        <v>0</v>
      </c>
      <c r="AU75" s="26"/>
      <c r="AV75" s="26"/>
      <c r="AW75" s="26">
        <v>0</v>
      </c>
      <c r="AX75" s="26"/>
      <c r="AY75" s="26"/>
      <c r="AZ75" s="26">
        <v>0</v>
      </c>
      <c r="BA75" s="26"/>
      <c r="BB75" s="26"/>
      <c r="BC75" s="26"/>
      <c r="BD75" s="26">
        <v>0</v>
      </c>
      <c r="BE75" s="26"/>
      <c r="BF75" s="26"/>
      <c r="BG75" s="26">
        <v>0</v>
      </c>
      <c r="BH75" s="26"/>
      <c r="BI75" s="26"/>
      <c r="BJ75" s="26">
        <v>0</v>
      </c>
      <c r="BK75" s="26"/>
      <c r="BL75" s="26"/>
      <c r="BM75" s="26">
        <v>0</v>
      </c>
      <c r="BN75" s="26"/>
      <c r="BO75" s="26"/>
      <c r="BP75" s="26"/>
      <c r="BQ75" s="26"/>
      <c r="BR75" s="26"/>
      <c r="BS75" s="26">
        <v>0</v>
      </c>
      <c r="BT75" s="26"/>
      <c r="BU75" s="26"/>
      <c r="BV75" s="26">
        <v>0</v>
      </c>
      <c r="BW75" s="26"/>
      <c r="BX75" s="26"/>
      <c r="BY75" s="26">
        <v>0</v>
      </c>
      <c r="BZ75" s="26"/>
      <c r="CA75" s="26"/>
      <c r="CB75" s="26">
        <v>0</v>
      </c>
      <c r="CC75" s="26"/>
      <c r="CD75" s="26"/>
      <c r="CE75" s="26">
        <v>0</v>
      </c>
      <c r="CF75" s="26"/>
      <c r="CG75" s="26"/>
      <c r="CH75" s="26">
        <v>0</v>
      </c>
      <c r="CI75" s="26"/>
      <c r="CJ75" s="26"/>
      <c r="CK75" s="26">
        <v>0</v>
      </c>
      <c r="CL75" s="26"/>
      <c r="CM75" s="26"/>
      <c r="CN75" s="26">
        <v>0</v>
      </c>
      <c r="CO75" s="26"/>
      <c r="CP75" s="26"/>
      <c r="CQ75" s="26">
        <v>0</v>
      </c>
      <c r="CR75" s="26"/>
      <c r="CS75" s="26"/>
      <c r="CT75" s="26">
        <v>0</v>
      </c>
      <c r="CU75" s="26">
        <v>0</v>
      </c>
      <c r="CV75" s="26">
        <v>0</v>
      </c>
      <c r="CW75" s="26">
        <v>0</v>
      </c>
      <c r="CX75" s="26"/>
      <c r="CY75" s="26"/>
      <c r="CZ75" s="26">
        <v>0</v>
      </c>
      <c r="DA75" s="26"/>
      <c r="DB75" s="26"/>
      <c r="DC75" s="26">
        <v>0</v>
      </c>
      <c r="DD75" s="26"/>
      <c r="DE75" s="26"/>
      <c r="DF75" s="27">
        <v>24718</v>
      </c>
      <c r="DG75" s="27">
        <v>16500</v>
      </c>
      <c r="DH75" s="27">
        <v>8218</v>
      </c>
    </row>
    <row r="76" spans="1:112" ht="15.75" x14ac:dyDescent="0.2">
      <c r="A76" s="25" t="s">
        <v>143</v>
      </c>
      <c r="B76" s="26">
        <v>0</v>
      </c>
      <c r="C76" s="26"/>
      <c r="D76" s="26"/>
      <c r="E76" s="26">
        <v>2800</v>
      </c>
      <c r="F76" s="26">
        <v>2575</v>
      </c>
      <c r="G76" s="26">
        <v>225</v>
      </c>
      <c r="H76" s="26">
        <v>0</v>
      </c>
      <c r="I76" s="26"/>
      <c r="J76" s="26"/>
      <c r="K76" s="26">
        <v>0</v>
      </c>
      <c r="L76" s="26"/>
      <c r="M76" s="26"/>
      <c r="N76" s="26">
        <v>0</v>
      </c>
      <c r="O76" s="26"/>
      <c r="P76" s="26"/>
      <c r="Q76" s="26">
        <v>0</v>
      </c>
      <c r="R76" s="26"/>
      <c r="S76" s="26"/>
      <c r="T76" s="26">
        <v>0</v>
      </c>
      <c r="U76" s="26">
        <v>0</v>
      </c>
      <c r="V76" s="26">
        <v>0</v>
      </c>
      <c r="W76" s="26">
        <v>0</v>
      </c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>
        <v>0</v>
      </c>
      <c r="AK76" s="26"/>
      <c r="AL76" s="26"/>
      <c r="AM76" s="26"/>
      <c r="AN76" s="26"/>
      <c r="AO76" s="26"/>
      <c r="AP76" s="26"/>
      <c r="AQ76" s="26"/>
      <c r="AR76" s="26"/>
      <c r="AS76" s="26">
        <v>0</v>
      </c>
      <c r="AT76" s="26">
        <v>0</v>
      </c>
      <c r="AU76" s="26"/>
      <c r="AV76" s="26"/>
      <c r="AW76" s="26">
        <v>0</v>
      </c>
      <c r="AX76" s="26"/>
      <c r="AY76" s="26"/>
      <c r="AZ76" s="26">
        <v>0</v>
      </c>
      <c r="BA76" s="26"/>
      <c r="BB76" s="26"/>
      <c r="BC76" s="26"/>
      <c r="BD76" s="26">
        <v>0</v>
      </c>
      <c r="BE76" s="26"/>
      <c r="BF76" s="26"/>
      <c r="BG76" s="26">
        <v>0</v>
      </c>
      <c r="BH76" s="26"/>
      <c r="BI76" s="26"/>
      <c r="BJ76" s="26">
        <v>0</v>
      </c>
      <c r="BK76" s="26"/>
      <c r="BL76" s="26"/>
      <c r="BM76" s="26">
        <v>0</v>
      </c>
      <c r="BN76" s="26"/>
      <c r="BO76" s="26"/>
      <c r="BP76" s="26"/>
      <c r="BQ76" s="26"/>
      <c r="BR76" s="26"/>
      <c r="BS76" s="26">
        <v>0</v>
      </c>
      <c r="BT76" s="26"/>
      <c r="BU76" s="26"/>
      <c r="BV76" s="26">
        <v>0</v>
      </c>
      <c r="BW76" s="26"/>
      <c r="BX76" s="26"/>
      <c r="BY76" s="26">
        <v>0</v>
      </c>
      <c r="BZ76" s="26"/>
      <c r="CA76" s="26"/>
      <c r="CB76" s="26">
        <v>0</v>
      </c>
      <c r="CC76" s="26"/>
      <c r="CD76" s="26"/>
      <c r="CE76" s="26">
        <v>0</v>
      </c>
      <c r="CF76" s="26"/>
      <c r="CG76" s="26"/>
      <c r="CH76" s="26">
        <v>0</v>
      </c>
      <c r="CI76" s="26"/>
      <c r="CJ76" s="26"/>
      <c r="CK76" s="26">
        <v>0</v>
      </c>
      <c r="CL76" s="26"/>
      <c r="CM76" s="26"/>
      <c r="CN76" s="26">
        <v>0</v>
      </c>
      <c r="CO76" s="26"/>
      <c r="CP76" s="26"/>
      <c r="CQ76" s="26">
        <v>0</v>
      </c>
      <c r="CR76" s="26"/>
      <c r="CS76" s="26"/>
      <c r="CT76" s="26">
        <v>0</v>
      </c>
      <c r="CU76" s="26">
        <v>0</v>
      </c>
      <c r="CV76" s="26">
        <v>0</v>
      </c>
      <c r="CW76" s="26">
        <v>0</v>
      </c>
      <c r="CX76" s="26"/>
      <c r="CY76" s="26"/>
      <c r="CZ76" s="26">
        <v>0</v>
      </c>
      <c r="DA76" s="26"/>
      <c r="DB76" s="26"/>
      <c r="DC76" s="26">
        <v>0</v>
      </c>
      <c r="DD76" s="26"/>
      <c r="DE76" s="26"/>
      <c r="DF76" s="27">
        <v>2800</v>
      </c>
      <c r="DG76" s="27">
        <v>2575</v>
      </c>
      <c r="DH76" s="27">
        <v>225</v>
      </c>
    </row>
    <row r="77" spans="1:112" ht="15.75" x14ac:dyDescent="0.2">
      <c r="A77" s="25" t="s">
        <v>144</v>
      </c>
      <c r="B77" s="26">
        <v>0</v>
      </c>
      <c r="C77" s="26"/>
      <c r="D77" s="26"/>
      <c r="E77" s="26">
        <v>6000</v>
      </c>
      <c r="F77" s="26">
        <v>0</v>
      </c>
      <c r="G77" s="26">
        <v>6000</v>
      </c>
      <c r="H77" s="26">
        <v>10000</v>
      </c>
      <c r="I77" s="26">
        <v>0</v>
      </c>
      <c r="J77" s="26">
        <v>10000</v>
      </c>
      <c r="K77" s="26">
        <v>0</v>
      </c>
      <c r="L77" s="26"/>
      <c r="M77" s="26"/>
      <c r="N77" s="26">
        <v>0</v>
      </c>
      <c r="O77" s="26"/>
      <c r="P77" s="26"/>
      <c r="Q77" s="26">
        <v>0</v>
      </c>
      <c r="R77" s="26"/>
      <c r="S77" s="26"/>
      <c r="T77" s="26">
        <v>0</v>
      </c>
      <c r="U77" s="26">
        <v>0</v>
      </c>
      <c r="V77" s="26">
        <v>0</v>
      </c>
      <c r="W77" s="26">
        <v>0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>
        <v>0</v>
      </c>
      <c r="AK77" s="26"/>
      <c r="AL77" s="26"/>
      <c r="AM77" s="26"/>
      <c r="AN77" s="26"/>
      <c r="AO77" s="26"/>
      <c r="AP77" s="26"/>
      <c r="AQ77" s="26"/>
      <c r="AR77" s="26"/>
      <c r="AS77" s="26">
        <v>0</v>
      </c>
      <c r="AT77" s="26">
        <v>0</v>
      </c>
      <c r="AU77" s="26"/>
      <c r="AV77" s="26"/>
      <c r="AW77" s="26">
        <v>0</v>
      </c>
      <c r="AX77" s="26"/>
      <c r="AY77" s="26"/>
      <c r="AZ77" s="26">
        <v>0</v>
      </c>
      <c r="BA77" s="26"/>
      <c r="BB77" s="26"/>
      <c r="BC77" s="26"/>
      <c r="BD77" s="26">
        <v>0</v>
      </c>
      <c r="BE77" s="26"/>
      <c r="BF77" s="26"/>
      <c r="BG77" s="26">
        <v>0</v>
      </c>
      <c r="BH77" s="26"/>
      <c r="BI77" s="26"/>
      <c r="BJ77" s="26">
        <v>0</v>
      </c>
      <c r="BK77" s="26"/>
      <c r="BL77" s="26"/>
      <c r="BM77" s="26">
        <v>0</v>
      </c>
      <c r="BN77" s="26"/>
      <c r="BO77" s="26"/>
      <c r="BP77" s="26"/>
      <c r="BQ77" s="26"/>
      <c r="BR77" s="26"/>
      <c r="BS77" s="26">
        <v>0</v>
      </c>
      <c r="BT77" s="26"/>
      <c r="BU77" s="26"/>
      <c r="BV77" s="26">
        <v>0</v>
      </c>
      <c r="BW77" s="26"/>
      <c r="BX77" s="26"/>
      <c r="BY77" s="26">
        <v>0</v>
      </c>
      <c r="BZ77" s="26"/>
      <c r="CA77" s="26"/>
      <c r="CB77" s="26">
        <v>0</v>
      </c>
      <c r="CC77" s="26"/>
      <c r="CD77" s="26"/>
      <c r="CE77" s="26">
        <v>0</v>
      </c>
      <c r="CF77" s="26"/>
      <c r="CG77" s="26"/>
      <c r="CH77" s="26">
        <v>0</v>
      </c>
      <c r="CI77" s="26"/>
      <c r="CJ77" s="26"/>
      <c r="CK77" s="26">
        <v>0</v>
      </c>
      <c r="CL77" s="26"/>
      <c r="CM77" s="26"/>
      <c r="CN77" s="26">
        <v>0</v>
      </c>
      <c r="CO77" s="26"/>
      <c r="CP77" s="26"/>
      <c r="CQ77" s="26">
        <v>0</v>
      </c>
      <c r="CR77" s="26"/>
      <c r="CS77" s="26"/>
      <c r="CT77" s="26">
        <v>0</v>
      </c>
      <c r="CU77" s="26">
        <v>0</v>
      </c>
      <c r="CV77" s="26">
        <v>0</v>
      </c>
      <c r="CW77" s="26">
        <v>0</v>
      </c>
      <c r="CX77" s="26"/>
      <c r="CY77" s="26"/>
      <c r="CZ77" s="26">
        <v>0</v>
      </c>
      <c r="DA77" s="26"/>
      <c r="DB77" s="26"/>
      <c r="DC77" s="26">
        <v>0</v>
      </c>
      <c r="DD77" s="26"/>
      <c r="DE77" s="26"/>
      <c r="DF77" s="27">
        <v>16000</v>
      </c>
      <c r="DG77" s="27">
        <v>0</v>
      </c>
      <c r="DH77" s="27">
        <v>16000</v>
      </c>
    </row>
    <row r="78" spans="1:112" ht="31.5" x14ac:dyDescent="0.2">
      <c r="A78" s="25" t="s">
        <v>145</v>
      </c>
      <c r="B78" s="26">
        <v>463</v>
      </c>
      <c r="C78" s="26">
        <v>463</v>
      </c>
      <c r="D78" s="26"/>
      <c r="E78" s="26">
        <v>0</v>
      </c>
      <c r="F78" s="26"/>
      <c r="G78" s="26"/>
      <c r="H78" s="26">
        <v>0</v>
      </c>
      <c r="I78" s="26"/>
      <c r="J78" s="26"/>
      <c r="K78" s="26">
        <v>0</v>
      </c>
      <c r="L78" s="26"/>
      <c r="M78" s="26"/>
      <c r="N78" s="26">
        <v>0</v>
      </c>
      <c r="O78" s="26"/>
      <c r="P78" s="26"/>
      <c r="Q78" s="26">
        <v>294</v>
      </c>
      <c r="R78" s="26">
        <v>294</v>
      </c>
      <c r="S78" s="26">
        <v>0</v>
      </c>
      <c r="T78" s="26">
        <v>1674</v>
      </c>
      <c r="U78" s="26">
        <v>1674</v>
      </c>
      <c r="V78" s="26">
        <v>0</v>
      </c>
      <c r="W78" s="26">
        <v>1674</v>
      </c>
      <c r="X78" s="26">
        <v>0</v>
      </c>
      <c r="Y78" s="26">
        <v>1674</v>
      </c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>
        <v>0</v>
      </c>
      <c r="AK78" s="26"/>
      <c r="AL78" s="26"/>
      <c r="AM78" s="26"/>
      <c r="AN78" s="26"/>
      <c r="AO78" s="26"/>
      <c r="AP78" s="26"/>
      <c r="AQ78" s="26"/>
      <c r="AR78" s="26"/>
      <c r="AS78" s="26">
        <v>0</v>
      </c>
      <c r="AT78" s="26">
        <v>0</v>
      </c>
      <c r="AU78" s="26"/>
      <c r="AV78" s="26"/>
      <c r="AW78" s="26">
        <v>0</v>
      </c>
      <c r="AX78" s="26"/>
      <c r="AY78" s="26"/>
      <c r="AZ78" s="26">
        <v>0</v>
      </c>
      <c r="BA78" s="26"/>
      <c r="BB78" s="26"/>
      <c r="BC78" s="26"/>
      <c r="BD78" s="26">
        <v>0</v>
      </c>
      <c r="BE78" s="26"/>
      <c r="BF78" s="26"/>
      <c r="BG78" s="26">
        <v>0</v>
      </c>
      <c r="BH78" s="26"/>
      <c r="BI78" s="26"/>
      <c r="BJ78" s="26">
        <v>0</v>
      </c>
      <c r="BK78" s="26"/>
      <c r="BL78" s="26"/>
      <c r="BM78" s="26">
        <v>0</v>
      </c>
      <c r="BN78" s="26"/>
      <c r="BO78" s="26"/>
      <c r="BP78" s="26"/>
      <c r="BQ78" s="26"/>
      <c r="BR78" s="26"/>
      <c r="BS78" s="26">
        <v>0</v>
      </c>
      <c r="BT78" s="26"/>
      <c r="BU78" s="26"/>
      <c r="BV78" s="26">
        <v>0</v>
      </c>
      <c r="BW78" s="26"/>
      <c r="BX78" s="26"/>
      <c r="BY78" s="26">
        <v>0</v>
      </c>
      <c r="BZ78" s="26"/>
      <c r="CA78" s="26"/>
      <c r="CB78" s="26">
        <v>0</v>
      </c>
      <c r="CC78" s="26"/>
      <c r="CD78" s="26"/>
      <c r="CE78" s="26">
        <v>0</v>
      </c>
      <c r="CF78" s="26"/>
      <c r="CG78" s="26"/>
      <c r="CH78" s="26">
        <v>0</v>
      </c>
      <c r="CI78" s="26"/>
      <c r="CJ78" s="26"/>
      <c r="CK78" s="26">
        <v>0</v>
      </c>
      <c r="CL78" s="26"/>
      <c r="CM78" s="26"/>
      <c r="CN78" s="26">
        <v>0</v>
      </c>
      <c r="CO78" s="26"/>
      <c r="CP78" s="26"/>
      <c r="CQ78" s="26">
        <v>0</v>
      </c>
      <c r="CR78" s="26"/>
      <c r="CS78" s="26"/>
      <c r="CT78" s="26">
        <v>0</v>
      </c>
      <c r="CU78" s="26">
        <v>0</v>
      </c>
      <c r="CV78" s="26">
        <v>0</v>
      </c>
      <c r="CW78" s="26">
        <v>0</v>
      </c>
      <c r="CX78" s="26"/>
      <c r="CY78" s="26"/>
      <c r="CZ78" s="26">
        <v>0</v>
      </c>
      <c r="DA78" s="26"/>
      <c r="DB78" s="26"/>
      <c r="DC78" s="26">
        <v>0</v>
      </c>
      <c r="DD78" s="26"/>
      <c r="DE78" s="26"/>
      <c r="DF78" s="27">
        <v>2431</v>
      </c>
      <c r="DG78" s="27">
        <v>2431</v>
      </c>
      <c r="DH78" s="27">
        <v>0</v>
      </c>
    </row>
    <row r="79" spans="1:112" ht="15.75" x14ac:dyDescent="0.2">
      <c r="A79" s="25" t="s">
        <v>146</v>
      </c>
      <c r="B79" s="26">
        <v>4830</v>
      </c>
      <c r="C79" s="26">
        <v>4073</v>
      </c>
      <c r="D79" s="26">
        <v>757</v>
      </c>
      <c r="E79" s="26">
        <v>0</v>
      </c>
      <c r="F79" s="26"/>
      <c r="G79" s="26"/>
      <c r="H79" s="26">
        <v>0</v>
      </c>
      <c r="I79" s="26"/>
      <c r="J79" s="26"/>
      <c r="K79" s="26">
        <v>0</v>
      </c>
      <c r="L79" s="26"/>
      <c r="M79" s="26"/>
      <c r="N79" s="26">
        <v>0</v>
      </c>
      <c r="O79" s="26"/>
      <c r="P79" s="26"/>
      <c r="Q79" s="26">
        <v>0</v>
      </c>
      <c r="R79" s="26"/>
      <c r="S79" s="26"/>
      <c r="T79" s="26">
        <v>0</v>
      </c>
      <c r="U79" s="26">
        <v>0</v>
      </c>
      <c r="V79" s="26">
        <v>0</v>
      </c>
      <c r="W79" s="26">
        <v>0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>
        <v>0</v>
      </c>
      <c r="AK79" s="26"/>
      <c r="AL79" s="26"/>
      <c r="AM79" s="26"/>
      <c r="AN79" s="26"/>
      <c r="AO79" s="26"/>
      <c r="AP79" s="26"/>
      <c r="AQ79" s="26"/>
      <c r="AR79" s="26"/>
      <c r="AS79" s="26">
        <v>0</v>
      </c>
      <c r="AT79" s="26">
        <v>0</v>
      </c>
      <c r="AU79" s="26"/>
      <c r="AV79" s="26"/>
      <c r="AW79" s="26">
        <v>0</v>
      </c>
      <c r="AX79" s="26"/>
      <c r="AY79" s="26"/>
      <c r="AZ79" s="26">
        <v>0</v>
      </c>
      <c r="BA79" s="26"/>
      <c r="BB79" s="26"/>
      <c r="BC79" s="26"/>
      <c r="BD79" s="26">
        <v>0</v>
      </c>
      <c r="BE79" s="26"/>
      <c r="BF79" s="26"/>
      <c r="BG79" s="26">
        <v>0</v>
      </c>
      <c r="BH79" s="26"/>
      <c r="BI79" s="26"/>
      <c r="BJ79" s="26">
        <v>0</v>
      </c>
      <c r="BK79" s="26"/>
      <c r="BL79" s="26"/>
      <c r="BM79" s="26">
        <v>0</v>
      </c>
      <c r="BN79" s="26"/>
      <c r="BO79" s="26"/>
      <c r="BP79" s="26"/>
      <c r="BQ79" s="26"/>
      <c r="BR79" s="26"/>
      <c r="BS79" s="26">
        <v>0</v>
      </c>
      <c r="BT79" s="26"/>
      <c r="BU79" s="26"/>
      <c r="BV79" s="26">
        <v>0</v>
      </c>
      <c r="BW79" s="26"/>
      <c r="BX79" s="26"/>
      <c r="BY79" s="26">
        <v>0</v>
      </c>
      <c r="BZ79" s="26"/>
      <c r="CA79" s="26"/>
      <c r="CB79" s="26">
        <v>0</v>
      </c>
      <c r="CC79" s="26"/>
      <c r="CD79" s="26"/>
      <c r="CE79" s="26">
        <v>0</v>
      </c>
      <c r="CF79" s="26"/>
      <c r="CG79" s="26"/>
      <c r="CH79" s="26">
        <v>0</v>
      </c>
      <c r="CI79" s="26"/>
      <c r="CJ79" s="26"/>
      <c r="CK79" s="26">
        <v>0</v>
      </c>
      <c r="CL79" s="26"/>
      <c r="CM79" s="26"/>
      <c r="CN79" s="26">
        <v>0</v>
      </c>
      <c r="CO79" s="26"/>
      <c r="CP79" s="26"/>
      <c r="CQ79" s="26">
        <v>0</v>
      </c>
      <c r="CR79" s="26"/>
      <c r="CS79" s="26"/>
      <c r="CT79" s="26">
        <v>0</v>
      </c>
      <c r="CU79" s="26">
        <v>0</v>
      </c>
      <c r="CV79" s="26">
        <v>0</v>
      </c>
      <c r="CW79" s="26">
        <v>0</v>
      </c>
      <c r="CX79" s="26"/>
      <c r="CY79" s="26"/>
      <c r="CZ79" s="26">
        <v>0</v>
      </c>
      <c r="DA79" s="26"/>
      <c r="DB79" s="26"/>
      <c r="DC79" s="26">
        <v>0</v>
      </c>
      <c r="DD79" s="26"/>
      <c r="DE79" s="26"/>
      <c r="DF79" s="27">
        <v>4830</v>
      </c>
      <c r="DG79" s="27">
        <v>4073</v>
      </c>
      <c r="DH79" s="27">
        <v>757</v>
      </c>
    </row>
    <row r="80" spans="1:112" ht="15.75" x14ac:dyDescent="0.2">
      <c r="A80" s="25" t="s">
        <v>147</v>
      </c>
      <c r="B80" s="26">
        <v>0</v>
      </c>
      <c r="C80" s="26"/>
      <c r="D80" s="26"/>
      <c r="E80" s="26">
        <v>15900</v>
      </c>
      <c r="F80" s="26">
        <v>1000</v>
      </c>
      <c r="G80" s="26">
        <v>14900</v>
      </c>
      <c r="H80" s="26">
        <v>0</v>
      </c>
      <c r="I80" s="26"/>
      <c r="J80" s="26"/>
      <c r="K80" s="26">
        <v>0</v>
      </c>
      <c r="L80" s="26"/>
      <c r="M80" s="26"/>
      <c r="N80" s="26">
        <v>0</v>
      </c>
      <c r="O80" s="26"/>
      <c r="P80" s="26"/>
      <c r="Q80" s="26">
        <v>0</v>
      </c>
      <c r="R80" s="26"/>
      <c r="S80" s="26"/>
      <c r="T80" s="26">
        <v>0</v>
      </c>
      <c r="U80" s="26">
        <v>0</v>
      </c>
      <c r="V80" s="26">
        <v>0</v>
      </c>
      <c r="W80" s="26">
        <v>0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>
        <v>0</v>
      </c>
      <c r="AK80" s="26"/>
      <c r="AL80" s="26"/>
      <c r="AM80" s="26"/>
      <c r="AN80" s="26"/>
      <c r="AO80" s="26"/>
      <c r="AP80" s="26"/>
      <c r="AQ80" s="26"/>
      <c r="AR80" s="26"/>
      <c r="AS80" s="26">
        <v>0</v>
      </c>
      <c r="AT80" s="26">
        <v>0</v>
      </c>
      <c r="AU80" s="26"/>
      <c r="AV80" s="26"/>
      <c r="AW80" s="26">
        <v>0</v>
      </c>
      <c r="AX80" s="26"/>
      <c r="AY80" s="26"/>
      <c r="AZ80" s="26">
        <v>0</v>
      </c>
      <c r="BA80" s="26"/>
      <c r="BB80" s="26"/>
      <c r="BC80" s="26"/>
      <c r="BD80" s="26">
        <v>0</v>
      </c>
      <c r="BE80" s="26"/>
      <c r="BF80" s="26"/>
      <c r="BG80" s="26">
        <v>0</v>
      </c>
      <c r="BH80" s="26"/>
      <c r="BI80" s="26"/>
      <c r="BJ80" s="26">
        <v>0</v>
      </c>
      <c r="BK80" s="26"/>
      <c r="BL80" s="26"/>
      <c r="BM80" s="26">
        <v>0</v>
      </c>
      <c r="BN80" s="26"/>
      <c r="BO80" s="26"/>
      <c r="BP80" s="26"/>
      <c r="BQ80" s="26"/>
      <c r="BR80" s="26"/>
      <c r="BS80" s="26">
        <v>0</v>
      </c>
      <c r="BT80" s="26"/>
      <c r="BU80" s="26"/>
      <c r="BV80" s="26">
        <v>0</v>
      </c>
      <c r="BW80" s="26"/>
      <c r="BX80" s="26"/>
      <c r="BY80" s="26">
        <v>0</v>
      </c>
      <c r="BZ80" s="26"/>
      <c r="CA80" s="26"/>
      <c r="CB80" s="26">
        <v>0</v>
      </c>
      <c r="CC80" s="26"/>
      <c r="CD80" s="26"/>
      <c r="CE80" s="26">
        <v>0</v>
      </c>
      <c r="CF80" s="26"/>
      <c r="CG80" s="26"/>
      <c r="CH80" s="26">
        <v>0</v>
      </c>
      <c r="CI80" s="26"/>
      <c r="CJ80" s="26"/>
      <c r="CK80" s="26">
        <v>0</v>
      </c>
      <c r="CL80" s="26"/>
      <c r="CM80" s="26"/>
      <c r="CN80" s="26">
        <v>0</v>
      </c>
      <c r="CO80" s="26"/>
      <c r="CP80" s="26"/>
      <c r="CQ80" s="26">
        <v>0</v>
      </c>
      <c r="CR80" s="26"/>
      <c r="CS80" s="26"/>
      <c r="CT80" s="26">
        <v>0</v>
      </c>
      <c r="CU80" s="26">
        <v>0</v>
      </c>
      <c r="CV80" s="26">
        <v>0</v>
      </c>
      <c r="CW80" s="26">
        <v>0</v>
      </c>
      <c r="CX80" s="26"/>
      <c r="CY80" s="26"/>
      <c r="CZ80" s="26">
        <v>0</v>
      </c>
      <c r="DA80" s="26"/>
      <c r="DB80" s="26"/>
      <c r="DC80" s="26">
        <v>0</v>
      </c>
      <c r="DD80" s="26"/>
      <c r="DE80" s="26"/>
      <c r="DF80" s="27">
        <v>15900</v>
      </c>
      <c r="DG80" s="27">
        <v>1000</v>
      </c>
      <c r="DH80" s="27">
        <v>14900</v>
      </c>
    </row>
    <row r="81" spans="1:112" ht="15.75" x14ac:dyDescent="0.2">
      <c r="A81" s="25" t="s">
        <v>148</v>
      </c>
      <c r="B81" s="26">
        <v>0</v>
      </c>
      <c r="C81" s="26"/>
      <c r="D81" s="26"/>
      <c r="E81" s="26">
        <v>0</v>
      </c>
      <c r="F81" s="26"/>
      <c r="G81" s="26"/>
      <c r="H81" s="26">
        <v>0</v>
      </c>
      <c r="I81" s="26"/>
      <c r="J81" s="26"/>
      <c r="K81" s="26">
        <v>0</v>
      </c>
      <c r="L81" s="26"/>
      <c r="M81" s="26"/>
      <c r="N81" s="26">
        <v>0</v>
      </c>
      <c r="O81" s="26"/>
      <c r="P81" s="26"/>
      <c r="Q81" s="26">
        <v>9316</v>
      </c>
      <c r="R81" s="26">
        <v>8980</v>
      </c>
      <c r="S81" s="26">
        <v>336</v>
      </c>
      <c r="T81" s="26">
        <v>1008</v>
      </c>
      <c r="U81" s="26">
        <v>930</v>
      </c>
      <c r="V81" s="26">
        <v>78</v>
      </c>
      <c r="W81" s="26">
        <v>930</v>
      </c>
      <c r="X81" s="26">
        <v>930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78</v>
      </c>
      <c r="AK81" s="26">
        <v>78</v>
      </c>
      <c r="AL81" s="26">
        <v>0</v>
      </c>
      <c r="AM81" s="26"/>
      <c r="AN81" s="26"/>
      <c r="AO81" s="26"/>
      <c r="AP81" s="26"/>
      <c r="AQ81" s="26"/>
      <c r="AR81" s="26"/>
      <c r="AS81" s="26">
        <v>0</v>
      </c>
      <c r="AT81" s="26">
        <v>0</v>
      </c>
      <c r="AU81" s="26"/>
      <c r="AV81" s="26"/>
      <c r="AW81" s="26">
        <v>0</v>
      </c>
      <c r="AX81" s="26"/>
      <c r="AY81" s="26"/>
      <c r="AZ81" s="26">
        <v>0</v>
      </c>
      <c r="BA81" s="26"/>
      <c r="BB81" s="26"/>
      <c r="BC81" s="26"/>
      <c r="BD81" s="26">
        <v>0</v>
      </c>
      <c r="BE81" s="26"/>
      <c r="BF81" s="26"/>
      <c r="BG81" s="26">
        <v>0</v>
      </c>
      <c r="BH81" s="26"/>
      <c r="BI81" s="26"/>
      <c r="BJ81" s="26">
        <v>0</v>
      </c>
      <c r="BK81" s="26"/>
      <c r="BL81" s="26"/>
      <c r="BM81" s="26">
        <v>0</v>
      </c>
      <c r="BN81" s="26"/>
      <c r="BO81" s="26"/>
      <c r="BP81" s="26"/>
      <c r="BQ81" s="26"/>
      <c r="BR81" s="26"/>
      <c r="BS81" s="26">
        <v>0</v>
      </c>
      <c r="BT81" s="26"/>
      <c r="BU81" s="26"/>
      <c r="BV81" s="26">
        <v>0</v>
      </c>
      <c r="BW81" s="26"/>
      <c r="BX81" s="26"/>
      <c r="BY81" s="26">
        <v>0</v>
      </c>
      <c r="BZ81" s="26"/>
      <c r="CA81" s="26"/>
      <c r="CB81" s="26">
        <v>0</v>
      </c>
      <c r="CC81" s="26"/>
      <c r="CD81" s="26"/>
      <c r="CE81" s="26">
        <v>0</v>
      </c>
      <c r="CF81" s="26"/>
      <c r="CG81" s="26"/>
      <c r="CH81" s="26">
        <v>0</v>
      </c>
      <c r="CI81" s="26"/>
      <c r="CJ81" s="26"/>
      <c r="CK81" s="26">
        <v>0</v>
      </c>
      <c r="CL81" s="26"/>
      <c r="CM81" s="26"/>
      <c r="CN81" s="26">
        <v>0</v>
      </c>
      <c r="CO81" s="26"/>
      <c r="CP81" s="26"/>
      <c r="CQ81" s="26">
        <v>0</v>
      </c>
      <c r="CR81" s="26"/>
      <c r="CS81" s="26"/>
      <c r="CT81" s="26">
        <v>0</v>
      </c>
      <c r="CU81" s="26">
        <v>0</v>
      </c>
      <c r="CV81" s="26">
        <v>0</v>
      </c>
      <c r="CW81" s="26">
        <v>0</v>
      </c>
      <c r="CX81" s="26"/>
      <c r="CY81" s="26"/>
      <c r="CZ81" s="26">
        <v>0</v>
      </c>
      <c r="DA81" s="26"/>
      <c r="DB81" s="26"/>
      <c r="DC81" s="26">
        <v>0</v>
      </c>
      <c r="DD81" s="26"/>
      <c r="DE81" s="26"/>
      <c r="DF81" s="27">
        <v>10324</v>
      </c>
      <c r="DG81" s="27">
        <v>9910</v>
      </c>
      <c r="DH81" s="27">
        <v>414</v>
      </c>
    </row>
    <row r="82" spans="1:112" ht="22.5" customHeight="1" x14ac:dyDescent="0.2">
      <c r="A82" s="25" t="s">
        <v>149</v>
      </c>
      <c r="B82" s="26">
        <v>940</v>
      </c>
      <c r="C82" s="26">
        <v>940</v>
      </c>
      <c r="D82" s="26">
        <v>0</v>
      </c>
      <c r="E82" s="26">
        <v>115</v>
      </c>
      <c r="F82" s="26">
        <v>115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1703</v>
      </c>
      <c r="R82" s="26">
        <v>1703</v>
      </c>
      <c r="S82" s="26">
        <v>0</v>
      </c>
      <c r="T82" s="26">
        <v>742</v>
      </c>
      <c r="U82" s="26">
        <v>742</v>
      </c>
      <c r="V82" s="26">
        <v>0</v>
      </c>
      <c r="W82" s="26">
        <v>642</v>
      </c>
      <c r="X82" s="26">
        <v>642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>
        <v>0</v>
      </c>
      <c r="AK82" s="26"/>
      <c r="AL82" s="26"/>
      <c r="AM82" s="26"/>
      <c r="AN82" s="26"/>
      <c r="AO82" s="26"/>
      <c r="AP82" s="26"/>
      <c r="AQ82" s="26"/>
      <c r="AR82" s="26"/>
      <c r="AS82" s="26">
        <v>0</v>
      </c>
      <c r="AT82" s="26">
        <v>0</v>
      </c>
      <c r="AU82" s="26"/>
      <c r="AV82" s="26"/>
      <c r="AW82" s="26">
        <v>0</v>
      </c>
      <c r="AX82" s="26"/>
      <c r="AY82" s="26"/>
      <c r="AZ82" s="26">
        <v>0</v>
      </c>
      <c r="BA82" s="26"/>
      <c r="BB82" s="26"/>
      <c r="BC82" s="26"/>
      <c r="BD82" s="26">
        <v>0</v>
      </c>
      <c r="BE82" s="26"/>
      <c r="BF82" s="26"/>
      <c r="BG82" s="26">
        <v>0</v>
      </c>
      <c r="BH82" s="26"/>
      <c r="BI82" s="26"/>
      <c r="BJ82" s="26">
        <v>0</v>
      </c>
      <c r="BK82" s="26"/>
      <c r="BL82" s="26"/>
      <c r="BM82" s="26">
        <v>100</v>
      </c>
      <c r="BN82" s="26">
        <v>100</v>
      </c>
      <c r="BO82" s="26"/>
      <c r="BP82" s="26"/>
      <c r="BQ82" s="26"/>
      <c r="BR82" s="26"/>
      <c r="BS82" s="26">
        <v>0</v>
      </c>
      <c r="BT82" s="26"/>
      <c r="BU82" s="26"/>
      <c r="BV82" s="26">
        <v>0</v>
      </c>
      <c r="BW82" s="26"/>
      <c r="BX82" s="26"/>
      <c r="BY82" s="26">
        <v>0</v>
      </c>
      <c r="BZ82" s="26"/>
      <c r="CA82" s="26"/>
      <c r="CB82" s="26">
        <v>0</v>
      </c>
      <c r="CC82" s="26"/>
      <c r="CD82" s="26"/>
      <c r="CE82" s="26">
        <v>0</v>
      </c>
      <c r="CF82" s="26"/>
      <c r="CG82" s="26"/>
      <c r="CH82" s="26">
        <v>0</v>
      </c>
      <c r="CI82" s="26"/>
      <c r="CJ82" s="26"/>
      <c r="CK82" s="26">
        <v>0</v>
      </c>
      <c r="CL82" s="26"/>
      <c r="CM82" s="26"/>
      <c r="CN82" s="26">
        <v>0</v>
      </c>
      <c r="CO82" s="26"/>
      <c r="CP82" s="26"/>
      <c r="CQ82" s="26">
        <v>0</v>
      </c>
      <c r="CR82" s="26"/>
      <c r="CS82" s="26"/>
      <c r="CT82" s="26">
        <v>0</v>
      </c>
      <c r="CU82" s="26">
        <v>0</v>
      </c>
      <c r="CV82" s="26">
        <v>0</v>
      </c>
      <c r="CW82" s="26">
        <v>0</v>
      </c>
      <c r="CX82" s="26"/>
      <c r="CY82" s="26"/>
      <c r="CZ82" s="26">
        <v>0</v>
      </c>
      <c r="DA82" s="26"/>
      <c r="DB82" s="26"/>
      <c r="DC82" s="26">
        <v>0</v>
      </c>
      <c r="DD82" s="26"/>
      <c r="DE82" s="26"/>
      <c r="DF82" s="27">
        <v>3500</v>
      </c>
      <c r="DG82" s="27">
        <v>3500</v>
      </c>
      <c r="DH82" s="27">
        <v>0</v>
      </c>
    </row>
    <row r="83" spans="1:112" ht="15.75" x14ac:dyDescent="0.2">
      <c r="A83" s="25" t="s">
        <v>150</v>
      </c>
      <c r="B83" s="26">
        <v>0</v>
      </c>
      <c r="C83" s="26"/>
      <c r="D83" s="26"/>
      <c r="E83" s="26">
        <v>0</v>
      </c>
      <c r="F83" s="26"/>
      <c r="G83" s="26"/>
      <c r="H83" s="26">
        <v>0</v>
      </c>
      <c r="I83" s="26"/>
      <c r="J83" s="26"/>
      <c r="K83" s="26">
        <v>0</v>
      </c>
      <c r="L83" s="26"/>
      <c r="M83" s="26"/>
      <c r="N83" s="26">
        <v>0</v>
      </c>
      <c r="O83" s="26"/>
      <c r="P83" s="26"/>
      <c r="Q83" s="26">
        <v>0</v>
      </c>
      <c r="R83" s="26"/>
      <c r="S83" s="26"/>
      <c r="T83" s="26">
        <v>2500</v>
      </c>
      <c r="U83" s="26">
        <v>2500</v>
      </c>
      <c r="V83" s="26">
        <v>0</v>
      </c>
      <c r="W83" s="26">
        <v>0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v>0</v>
      </c>
      <c r="AK83" s="26"/>
      <c r="AL83" s="26"/>
      <c r="AM83" s="26"/>
      <c r="AN83" s="26"/>
      <c r="AO83" s="26"/>
      <c r="AP83" s="26"/>
      <c r="AQ83" s="26"/>
      <c r="AR83" s="26"/>
      <c r="AS83" s="26">
        <v>0</v>
      </c>
      <c r="AT83" s="26">
        <v>0</v>
      </c>
      <c r="AU83" s="26"/>
      <c r="AV83" s="26"/>
      <c r="AW83" s="26">
        <v>0</v>
      </c>
      <c r="AX83" s="26"/>
      <c r="AY83" s="26"/>
      <c r="AZ83" s="26">
        <v>0</v>
      </c>
      <c r="BA83" s="26"/>
      <c r="BB83" s="26"/>
      <c r="BC83" s="26"/>
      <c r="BD83" s="26">
        <v>0</v>
      </c>
      <c r="BE83" s="26"/>
      <c r="BF83" s="26"/>
      <c r="BG83" s="26">
        <v>0</v>
      </c>
      <c r="BH83" s="26"/>
      <c r="BI83" s="26"/>
      <c r="BJ83" s="26">
        <v>0</v>
      </c>
      <c r="BK83" s="26"/>
      <c r="BL83" s="26"/>
      <c r="BM83" s="26">
        <v>0</v>
      </c>
      <c r="BN83" s="26"/>
      <c r="BO83" s="26"/>
      <c r="BP83" s="26"/>
      <c r="BQ83" s="26"/>
      <c r="BR83" s="26"/>
      <c r="BS83" s="26">
        <v>0</v>
      </c>
      <c r="BT83" s="26"/>
      <c r="BU83" s="26"/>
      <c r="BV83" s="26">
        <v>0</v>
      </c>
      <c r="BW83" s="26"/>
      <c r="BX83" s="26"/>
      <c r="BY83" s="26">
        <v>0</v>
      </c>
      <c r="BZ83" s="26"/>
      <c r="CA83" s="26"/>
      <c r="CB83" s="26">
        <v>0</v>
      </c>
      <c r="CC83" s="26"/>
      <c r="CD83" s="26"/>
      <c r="CE83" s="26">
        <v>0</v>
      </c>
      <c r="CF83" s="26"/>
      <c r="CG83" s="26"/>
      <c r="CH83" s="26">
        <v>0</v>
      </c>
      <c r="CI83" s="26"/>
      <c r="CJ83" s="26"/>
      <c r="CK83" s="26">
        <v>0</v>
      </c>
      <c r="CL83" s="26"/>
      <c r="CM83" s="26"/>
      <c r="CN83" s="26">
        <v>2500</v>
      </c>
      <c r="CO83" s="26">
        <v>2500</v>
      </c>
      <c r="CP83" s="26"/>
      <c r="CQ83" s="26">
        <v>0</v>
      </c>
      <c r="CR83" s="26"/>
      <c r="CS83" s="26"/>
      <c r="CT83" s="26">
        <v>0</v>
      </c>
      <c r="CU83" s="26">
        <v>0</v>
      </c>
      <c r="CV83" s="26">
        <v>0</v>
      </c>
      <c r="CW83" s="26">
        <v>0</v>
      </c>
      <c r="CX83" s="26"/>
      <c r="CY83" s="26"/>
      <c r="CZ83" s="26">
        <v>0</v>
      </c>
      <c r="DA83" s="26"/>
      <c r="DB83" s="26"/>
      <c r="DC83" s="26">
        <v>0</v>
      </c>
      <c r="DD83" s="26"/>
      <c r="DE83" s="26"/>
      <c r="DF83" s="27">
        <v>2500</v>
      </c>
      <c r="DG83" s="27">
        <v>2500</v>
      </c>
      <c r="DH83" s="27">
        <v>0</v>
      </c>
    </row>
    <row r="84" spans="1:112" ht="15.75" x14ac:dyDescent="0.2">
      <c r="A84" s="30" t="s">
        <v>153</v>
      </c>
      <c r="B84" s="26">
        <v>0</v>
      </c>
      <c r="C84" s="26"/>
      <c r="D84" s="26"/>
      <c r="E84" s="26">
        <v>1450</v>
      </c>
      <c r="F84" s="26">
        <v>1450</v>
      </c>
      <c r="G84" s="26"/>
      <c r="H84" s="26">
        <v>0</v>
      </c>
      <c r="I84" s="26"/>
      <c r="J84" s="26"/>
      <c r="K84" s="26">
        <v>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7">
        <v>1450</v>
      </c>
      <c r="DG84" s="27">
        <v>1450</v>
      </c>
      <c r="DH84" s="27">
        <v>0</v>
      </c>
    </row>
    <row r="85" spans="1:112" ht="31.5" x14ac:dyDescent="0.2">
      <c r="A85" s="31" t="s">
        <v>151</v>
      </c>
      <c r="B85" s="27">
        <v>178208</v>
      </c>
      <c r="C85" s="27">
        <v>140866</v>
      </c>
      <c r="D85" s="27">
        <v>37342</v>
      </c>
      <c r="E85" s="27">
        <v>137359</v>
      </c>
      <c r="F85" s="27">
        <v>94480</v>
      </c>
      <c r="G85" s="27">
        <v>42879</v>
      </c>
      <c r="H85" s="27">
        <v>142182</v>
      </c>
      <c r="I85" s="27">
        <v>99419</v>
      </c>
      <c r="J85" s="27">
        <v>42763</v>
      </c>
      <c r="K85" s="27">
        <v>204771</v>
      </c>
      <c r="L85" s="27">
        <v>184450</v>
      </c>
      <c r="M85" s="27">
        <v>20321</v>
      </c>
      <c r="N85" s="27">
        <v>68615</v>
      </c>
      <c r="O85" s="27">
        <v>49973</v>
      </c>
      <c r="P85" s="27">
        <v>18642</v>
      </c>
      <c r="Q85" s="27">
        <v>302277</v>
      </c>
      <c r="R85" s="27">
        <v>220970</v>
      </c>
      <c r="S85" s="27">
        <v>81307</v>
      </c>
      <c r="T85" s="27">
        <v>166043</v>
      </c>
      <c r="U85" s="27">
        <v>128043</v>
      </c>
      <c r="V85" s="27">
        <v>38000</v>
      </c>
      <c r="W85" s="27">
        <v>89670</v>
      </c>
      <c r="X85" s="27">
        <v>46007</v>
      </c>
      <c r="Y85" s="27">
        <v>38394</v>
      </c>
      <c r="Z85" s="27">
        <v>401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4868</v>
      </c>
      <c r="AH85" s="27">
        <v>0</v>
      </c>
      <c r="AI85" s="27">
        <v>0</v>
      </c>
      <c r="AJ85" s="27">
        <v>34600</v>
      </c>
      <c r="AK85" s="27">
        <v>13113</v>
      </c>
      <c r="AL85" s="27">
        <v>21482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5</v>
      </c>
      <c r="AS85" s="27">
        <v>550</v>
      </c>
      <c r="AT85" s="27">
        <v>550</v>
      </c>
      <c r="AU85" s="27">
        <v>550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7">
        <v>0</v>
      </c>
      <c r="BF85" s="27">
        <v>0</v>
      </c>
      <c r="BG85" s="27">
        <v>2699</v>
      </c>
      <c r="BH85" s="27">
        <v>2636</v>
      </c>
      <c r="BI85" s="27">
        <v>63</v>
      </c>
      <c r="BJ85" s="27">
        <v>0</v>
      </c>
      <c r="BK85" s="27">
        <v>0</v>
      </c>
      <c r="BL85" s="27">
        <v>0</v>
      </c>
      <c r="BM85" s="27">
        <v>11796</v>
      </c>
      <c r="BN85" s="27">
        <v>10268</v>
      </c>
      <c r="BO85" s="27">
        <v>1116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412</v>
      </c>
      <c r="BW85" s="27">
        <v>346</v>
      </c>
      <c r="BX85" s="27">
        <v>66</v>
      </c>
      <c r="BY85" s="27">
        <v>0</v>
      </c>
      <c r="BZ85" s="27">
        <v>0</v>
      </c>
      <c r="CA85" s="27">
        <v>0</v>
      </c>
      <c r="CB85" s="27">
        <v>60</v>
      </c>
      <c r="CC85" s="27">
        <v>60</v>
      </c>
      <c r="CD85" s="27">
        <v>0</v>
      </c>
      <c r="CE85" s="27">
        <v>3710</v>
      </c>
      <c r="CF85" s="27">
        <v>3710</v>
      </c>
      <c r="CG85" s="27">
        <v>0</v>
      </c>
      <c r="CH85" s="27">
        <v>3497</v>
      </c>
      <c r="CI85" s="27">
        <v>2361</v>
      </c>
      <c r="CJ85" s="27">
        <v>1136</v>
      </c>
      <c r="CK85" s="27">
        <v>0</v>
      </c>
      <c r="CL85" s="27">
        <v>0</v>
      </c>
      <c r="CM85" s="27">
        <v>0</v>
      </c>
      <c r="CN85" s="27">
        <v>14288</v>
      </c>
      <c r="CO85" s="27">
        <v>13321</v>
      </c>
      <c r="CP85" s="27">
        <v>967</v>
      </c>
      <c r="CQ85" s="27">
        <v>0</v>
      </c>
      <c r="CR85" s="27">
        <v>0</v>
      </c>
      <c r="CS85" s="27">
        <v>0</v>
      </c>
      <c r="CT85" s="27">
        <v>5173</v>
      </c>
      <c r="CU85" s="27">
        <v>5121</v>
      </c>
      <c r="CV85" s="27">
        <v>52</v>
      </c>
      <c r="CW85" s="27">
        <v>5</v>
      </c>
      <c r="CX85" s="27">
        <v>5</v>
      </c>
      <c r="CY85" s="27">
        <v>0</v>
      </c>
      <c r="CZ85" s="27">
        <v>4668</v>
      </c>
      <c r="DA85" s="27">
        <v>4616</v>
      </c>
      <c r="DB85" s="27">
        <v>52</v>
      </c>
      <c r="DC85" s="27">
        <v>500</v>
      </c>
      <c r="DD85" s="27">
        <v>500</v>
      </c>
      <c r="DE85" s="27">
        <v>0</v>
      </c>
      <c r="DF85" s="27">
        <v>1200905</v>
      </c>
      <c r="DG85" s="27">
        <v>918201</v>
      </c>
      <c r="DH85" s="27">
        <v>281254</v>
      </c>
    </row>
  </sheetData>
  <autoFilter ref="A6:DH85"/>
  <mergeCells count="93"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  <mergeCell ref="CT5:CT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Q5:CQ6"/>
    <mergeCell ref="CR5:CS5"/>
    <mergeCell ref="BE5:BF5"/>
    <mergeCell ref="CB5:CB6"/>
    <mergeCell ref="BH5:BI5"/>
    <mergeCell ref="BJ5:BJ6"/>
    <mergeCell ref="BK5:BL5"/>
    <mergeCell ref="BM5:BM6"/>
    <mergeCell ref="BN5:BR5"/>
    <mergeCell ref="BS5:BS6"/>
    <mergeCell ref="BT5:BU5"/>
    <mergeCell ref="BV5:BV6"/>
    <mergeCell ref="BW5:BX5"/>
    <mergeCell ref="BY5:BY6"/>
    <mergeCell ref="BZ5:CA5"/>
    <mergeCell ref="AW5:AW6"/>
    <mergeCell ref="AX5:AY5"/>
    <mergeCell ref="AZ5:AZ6"/>
    <mergeCell ref="BA5:BC5"/>
    <mergeCell ref="BD5:BD6"/>
    <mergeCell ref="AJ5:AJ6"/>
    <mergeCell ref="AK5:AR5"/>
    <mergeCell ref="AS5:AS6"/>
    <mergeCell ref="AT5:AT6"/>
    <mergeCell ref="AU5:AV5"/>
    <mergeCell ref="CH4:CM4"/>
    <mergeCell ref="CN4:CP4"/>
    <mergeCell ref="CQ4:CS4"/>
    <mergeCell ref="CT4:DE4"/>
    <mergeCell ref="CB4:CD4"/>
    <mergeCell ref="CE4:CG4"/>
    <mergeCell ref="BD4:BF4"/>
    <mergeCell ref="BG4:BI4"/>
    <mergeCell ref="BJ4:BL4"/>
    <mergeCell ref="BM4:CA4"/>
    <mergeCell ref="B5:B6"/>
    <mergeCell ref="C5:D5"/>
    <mergeCell ref="E5:E6"/>
    <mergeCell ref="F5:G5"/>
    <mergeCell ref="H5:H6"/>
    <mergeCell ref="X5:AI5"/>
    <mergeCell ref="Q5:Q6"/>
    <mergeCell ref="R5:S5"/>
    <mergeCell ref="T5:T6"/>
    <mergeCell ref="U5:V5"/>
    <mergeCell ref="W5:W6"/>
    <mergeCell ref="BG5:BG6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A3:A6"/>
    <mergeCell ref="B3:D4"/>
    <mergeCell ref="E3:G4"/>
    <mergeCell ref="H3:J4"/>
    <mergeCell ref="K3:P3"/>
    <mergeCell ref="I5:J5"/>
    <mergeCell ref="Q3:V3"/>
    <mergeCell ref="K5:K6"/>
    <mergeCell ref="L5:M5"/>
    <mergeCell ref="N5:N6"/>
    <mergeCell ref="O5:P5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6"/>
  <sheetViews>
    <sheetView showZeros="0" zoomScale="82" zoomScaleNormal="82" workbookViewId="0">
      <pane xSplit="1" ySplit="6" topLeftCell="CK7" activePane="bottomRight" state="frozen"/>
      <selection pane="topRight" activeCell="C1" sqref="C1"/>
      <selection pane="bottomLeft" activeCell="A7" sqref="A7"/>
      <selection pane="bottomRight" activeCell="CQ41" sqref="CQ41"/>
    </sheetView>
  </sheetViews>
  <sheetFormatPr defaultRowHeight="12.75" x14ac:dyDescent="0.2"/>
  <cols>
    <col min="1" max="1" width="65.5703125" style="19" customWidth="1"/>
    <col min="2" max="2" width="10.5703125" style="21" customWidth="1"/>
    <col min="3" max="10" width="9.140625" style="21" customWidth="1"/>
    <col min="11" max="11" width="11.42578125" style="21" customWidth="1"/>
    <col min="12" max="16" width="9.140625" style="21" customWidth="1"/>
    <col min="17" max="17" width="10.85546875" style="21" customWidth="1"/>
    <col min="18" max="24" width="9.140625" style="21" customWidth="1"/>
    <col min="25" max="25" width="12.7109375" style="21" customWidth="1"/>
    <col min="26" max="37" width="9.140625" style="21" customWidth="1"/>
    <col min="38" max="38" width="15.42578125" style="21" customWidth="1"/>
    <col min="39" max="109" width="9.140625" style="21" customWidth="1"/>
    <col min="110" max="110" width="14.42578125" style="21" customWidth="1"/>
    <col min="111" max="111" width="10.140625" style="21" customWidth="1"/>
    <col min="112" max="112" width="12" style="21" customWidth="1"/>
    <col min="113" max="16384" width="9.140625" style="19"/>
  </cols>
  <sheetData>
    <row r="1" spans="1:112" ht="15.75" x14ac:dyDescent="0.2">
      <c r="B1" s="20" t="s">
        <v>0</v>
      </c>
    </row>
    <row r="2" spans="1:112" s="6" customFormat="1" ht="24" customHeight="1" x14ac:dyDescent="0.2">
      <c r="A2" s="3"/>
      <c r="B2" s="2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9"/>
      <c r="B3" s="47" t="s">
        <v>152</v>
      </c>
      <c r="C3" s="47"/>
      <c r="D3" s="47"/>
      <c r="E3" s="47" t="s">
        <v>1</v>
      </c>
      <c r="F3" s="47"/>
      <c r="G3" s="47"/>
      <c r="H3" s="47" t="s">
        <v>2</v>
      </c>
      <c r="I3" s="47"/>
      <c r="J3" s="47"/>
      <c r="K3" s="47" t="s">
        <v>3</v>
      </c>
      <c r="L3" s="47"/>
      <c r="M3" s="47"/>
      <c r="N3" s="47"/>
      <c r="O3" s="47"/>
      <c r="P3" s="47"/>
      <c r="Q3" s="47" t="s">
        <v>4</v>
      </c>
      <c r="R3" s="47"/>
      <c r="S3" s="47"/>
      <c r="T3" s="47"/>
      <c r="U3" s="47"/>
      <c r="V3" s="47"/>
      <c r="W3" s="47" t="s">
        <v>4</v>
      </c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 t="s">
        <v>4</v>
      </c>
      <c r="AK3" s="47"/>
      <c r="AL3" s="47"/>
      <c r="AM3" s="47"/>
      <c r="AN3" s="47"/>
      <c r="AO3" s="47"/>
      <c r="AP3" s="47"/>
      <c r="AQ3" s="47"/>
      <c r="AR3" s="47"/>
      <c r="AS3" s="47" t="s">
        <v>4</v>
      </c>
      <c r="AT3" s="47"/>
      <c r="AU3" s="47"/>
      <c r="AV3" s="47"/>
      <c r="AW3" s="47"/>
      <c r="AX3" s="47"/>
      <c r="AY3" s="47"/>
      <c r="AZ3" s="47" t="s">
        <v>4</v>
      </c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 t="s">
        <v>4</v>
      </c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 t="s">
        <v>4</v>
      </c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 t="s">
        <v>4</v>
      </c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50" t="s">
        <v>5</v>
      </c>
      <c r="DG3" s="50"/>
      <c r="DH3" s="50"/>
    </row>
    <row r="4" spans="1:112" s="7" customFormat="1" ht="44.25" customHeight="1" x14ac:dyDescent="0.2">
      <c r="A4" s="49"/>
      <c r="B4" s="47"/>
      <c r="C4" s="47"/>
      <c r="D4" s="47"/>
      <c r="E4" s="47"/>
      <c r="F4" s="47"/>
      <c r="G4" s="47"/>
      <c r="H4" s="47"/>
      <c r="I4" s="47"/>
      <c r="J4" s="47"/>
      <c r="K4" s="51" t="s">
        <v>6</v>
      </c>
      <c r="L4" s="51"/>
      <c r="M4" s="51"/>
      <c r="N4" s="47" t="s">
        <v>7</v>
      </c>
      <c r="O4" s="47"/>
      <c r="P4" s="47"/>
      <c r="Q4" s="51" t="s">
        <v>6</v>
      </c>
      <c r="R4" s="51"/>
      <c r="S4" s="51"/>
      <c r="T4" s="50" t="s">
        <v>8</v>
      </c>
      <c r="U4" s="50"/>
      <c r="V4" s="50"/>
      <c r="W4" s="47" t="s">
        <v>9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 t="s">
        <v>10</v>
      </c>
      <c r="AK4" s="47"/>
      <c r="AL4" s="47"/>
      <c r="AM4" s="47"/>
      <c r="AN4" s="47"/>
      <c r="AO4" s="47"/>
      <c r="AP4" s="47"/>
      <c r="AQ4" s="47"/>
      <c r="AR4" s="47"/>
      <c r="AS4" s="47" t="s">
        <v>11</v>
      </c>
      <c r="AT4" s="47"/>
      <c r="AU4" s="47"/>
      <c r="AV4" s="47"/>
      <c r="AW4" s="47"/>
      <c r="AX4" s="47"/>
      <c r="AY4" s="47"/>
      <c r="AZ4" s="47" t="s">
        <v>12</v>
      </c>
      <c r="BA4" s="47"/>
      <c r="BB4" s="47"/>
      <c r="BC4" s="47"/>
      <c r="BD4" s="47" t="s">
        <v>13</v>
      </c>
      <c r="BE4" s="47"/>
      <c r="BF4" s="47"/>
      <c r="BG4" s="47" t="s">
        <v>14</v>
      </c>
      <c r="BH4" s="47"/>
      <c r="BI4" s="47"/>
      <c r="BJ4" s="47" t="s">
        <v>15</v>
      </c>
      <c r="BK4" s="47"/>
      <c r="BL4" s="47"/>
      <c r="BM4" s="47" t="s">
        <v>16</v>
      </c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 t="s">
        <v>17</v>
      </c>
      <c r="CC4" s="47"/>
      <c r="CD4" s="47"/>
      <c r="CE4" s="47" t="s">
        <v>18</v>
      </c>
      <c r="CF4" s="47"/>
      <c r="CG4" s="47"/>
      <c r="CH4" s="47" t="s">
        <v>19</v>
      </c>
      <c r="CI4" s="47"/>
      <c r="CJ4" s="47"/>
      <c r="CK4" s="47"/>
      <c r="CL4" s="47"/>
      <c r="CM4" s="47"/>
      <c r="CN4" s="47" t="s">
        <v>20</v>
      </c>
      <c r="CO4" s="47"/>
      <c r="CP4" s="47"/>
      <c r="CQ4" s="47" t="s">
        <v>21</v>
      </c>
      <c r="CR4" s="47"/>
      <c r="CS4" s="47"/>
      <c r="CT4" s="47" t="s">
        <v>22</v>
      </c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50"/>
      <c r="DG4" s="50"/>
      <c r="DH4" s="50"/>
    </row>
    <row r="5" spans="1:112" s="7" customFormat="1" ht="15.75" customHeight="1" x14ac:dyDescent="0.2">
      <c r="A5" s="49"/>
      <c r="B5" s="47" t="s">
        <v>23</v>
      </c>
      <c r="C5" s="47" t="s">
        <v>24</v>
      </c>
      <c r="D5" s="47"/>
      <c r="E5" s="47" t="s">
        <v>23</v>
      </c>
      <c r="F5" s="47" t="s">
        <v>24</v>
      </c>
      <c r="G5" s="47"/>
      <c r="H5" s="47" t="s">
        <v>23</v>
      </c>
      <c r="I5" s="47" t="s">
        <v>24</v>
      </c>
      <c r="J5" s="47"/>
      <c r="K5" s="47" t="s">
        <v>23</v>
      </c>
      <c r="L5" s="47" t="s">
        <v>24</v>
      </c>
      <c r="M5" s="47"/>
      <c r="N5" s="47" t="s">
        <v>23</v>
      </c>
      <c r="O5" s="47" t="s">
        <v>24</v>
      </c>
      <c r="P5" s="47"/>
      <c r="Q5" s="47" t="s">
        <v>23</v>
      </c>
      <c r="R5" s="47" t="s">
        <v>24</v>
      </c>
      <c r="S5" s="47"/>
      <c r="T5" s="50" t="s">
        <v>23</v>
      </c>
      <c r="U5" s="50" t="s">
        <v>24</v>
      </c>
      <c r="V5" s="50"/>
      <c r="W5" s="47" t="s">
        <v>25</v>
      </c>
      <c r="X5" s="47" t="s">
        <v>24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 t="s">
        <v>25</v>
      </c>
      <c r="AK5" s="47" t="s">
        <v>24</v>
      </c>
      <c r="AL5" s="47"/>
      <c r="AM5" s="47"/>
      <c r="AN5" s="47"/>
      <c r="AO5" s="47"/>
      <c r="AP5" s="47"/>
      <c r="AQ5" s="47"/>
      <c r="AR5" s="47"/>
      <c r="AS5" s="47" t="s">
        <v>23</v>
      </c>
      <c r="AT5" s="47" t="s">
        <v>26</v>
      </c>
      <c r="AU5" s="47" t="s">
        <v>27</v>
      </c>
      <c r="AV5" s="47"/>
      <c r="AW5" s="47" t="s">
        <v>28</v>
      </c>
      <c r="AX5" s="47" t="s">
        <v>27</v>
      </c>
      <c r="AY5" s="47"/>
      <c r="AZ5" s="47" t="s">
        <v>25</v>
      </c>
      <c r="BA5" s="47" t="s">
        <v>24</v>
      </c>
      <c r="BB5" s="47"/>
      <c r="BC5" s="47"/>
      <c r="BD5" s="47" t="s">
        <v>29</v>
      </c>
      <c r="BE5" s="47" t="s">
        <v>27</v>
      </c>
      <c r="BF5" s="47"/>
      <c r="BG5" s="47" t="s">
        <v>30</v>
      </c>
      <c r="BH5" s="47" t="s">
        <v>27</v>
      </c>
      <c r="BI5" s="47"/>
      <c r="BJ5" s="47" t="s">
        <v>31</v>
      </c>
      <c r="BK5" s="47" t="s">
        <v>27</v>
      </c>
      <c r="BL5" s="47"/>
      <c r="BM5" s="47" t="s">
        <v>32</v>
      </c>
      <c r="BN5" s="47" t="s">
        <v>24</v>
      </c>
      <c r="BO5" s="47"/>
      <c r="BP5" s="47"/>
      <c r="BQ5" s="47"/>
      <c r="BR5" s="47"/>
      <c r="BS5" s="47" t="s">
        <v>33</v>
      </c>
      <c r="BT5" s="47" t="s">
        <v>27</v>
      </c>
      <c r="BU5" s="47"/>
      <c r="BV5" s="47" t="s">
        <v>34</v>
      </c>
      <c r="BW5" s="47" t="s">
        <v>27</v>
      </c>
      <c r="BX5" s="47"/>
      <c r="BY5" s="47" t="s">
        <v>35</v>
      </c>
      <c r="BZ5" s="47" t="s">
        <v>27</v>
      </c>
      <c r="CA5" s="47"/>
      <c r="CB5" s="47" t="s">
        <v>25</v>
      </c>
      <c r="CC5" s="47" t="s">
        <v>24</v>
      </c>
      <c r="CD5" s="47"/>
      <c r="CE5" s="47" t="s">
        <v>36</v>
      </c>
      <c r="CF5" s="47" t="s">
        <v>24</v>
      </c>
      <c r="CG5" s="47"/>
      <c r="CH5" s="47" t="s">
        <v>37</v>
      </c>
      <c r="CI5" s="47" t="s">
        <v>24</v>
      </c>
      <c r="CJ5" s="47"/>
      <c r="CK5" s="47" t="s">
        <v>38</v>
      </c>
      <c r="CL5" s="47" t="s">
        <v>24</v>
      </c>
      <c r="CM5" s="47"/>
      <c r="CN5" s="47" t="s">
        <v>39</v>
      </c>
      <c r="CO5" s="47" t="s">
        <v>24</v>
      </c>
      <c r="CP5" s="47"/>
      <c r="CQ5" s="47" t="s">
        <v>40</v>
      </c>
      <c r="CR5" s="47" t="s">
        <v>24</v>
      </c>
      <c r="CS5" s="47"/>
      <c r="CT5" s="47" t="s">
        <v>25</v>
      </c>
      <c r="CU5" s="47" t="s">
        <v>27</v>
      </c>
      <c r="CV5" s="47"/>
      <c r="CW5" s="47" t="s">
        <v>41</v>
      </c>
      <c r="CX5" s="47" t="s">
        <v>27</v>
      </c>
      <c r="CY5" s="47"/>
      <c r="CZ5" s="47" t="s">
        <v>42</v>
      </c>
      <c r="DA5" s="47" t="s">
        <v>27</v>
      </c>
      <c r="DB5" s="47"/>
      <c r="DC5" s="47" t="s">
        <v>43</v>
      </c>
      <c r="DD5" s="47" t="s">
        <v>27</v>
      </c>
      <c r="DE5" s="47"/>
      <c r="DF5" s="50" t="s">
        <v>23</v>
      </c>
      <c r="DG5" s="50" t="s">
        <v>24</v>
      </c>
      <c r="DH5" s="50"/>
    </row>
    <row r="6" spans="1:112" s="7" customFormat="1" ht="94.5" x14ac:dyDescent="0.2">
      <c r="A6" s="49"/>
      <c r="B6" s="48"/>
      <c r="C6" s="23" t="s">
        <v>44</v>
      </c>
      <c r="D6" s="23" t="s">
        <v>45</v>
      </c>
      <c r="E6" s="48"/>
      <c r="F6" s="23" t="s">
        <v>44</v>
      </c>
      <c r="G6" s="23" t="s">
        <v>45</v>
      </c>
      <c r="H6" s="48"/>
      <c r="I6" s="23" t="s">
        <v>44</v>
      </c>
      <c r="J6" s="23" t="s">
        <v>45</v>
      </c>
      <c r="K6" s="48"/>
      <c r="L6" s="23" t="s">
        <v>44</v>
      </c>
      <c r="M6" s="23" t="s">
        <v>45</v>
      </c>
      <c r="N6" s="48"/>
      <c r="O6" s="23" t="s">
        <v>44</v>
      </c>
      <c r="P6" s="23" t="s">
        <v>45</v>
      </c>
      <c r="Q6" s="48"/>
      <c r="R6" s="23" t="s">
        <v>44</v>
      </c>
      <c r="S6" s="23" t="s">
        <v>45</v>
      </c>
      <c r="T6" s="52"/>
      <c r="U6" s="24" t="s">
        <v>44</v>
      </c>
      <c r="V6" s="24" t="s">
        <v>45</v>
      </c>
      <c r="W6" s="48"/>
      <c r="X6" s="23" t="s">
        <v>46</v>
      </c>
      <c r="Y6" s="23" t="s">
        <v>47</v>
      </c>
      <c r="Z6" s="23" t="s">
        <v>48</v>
      </c>
      <c r="AA6" s="23" t="s">
        <v>49</v>
      </c>
      <c r="AB6" s="23" t="s">
        <v>50</v>
      </c>
      <c r="AC6" s="23" t="s">
        <v>51</v>
      </c>
      <c r="AD6" s="23" t="s">
        <v>52</v>
      </c>
      <c r="AE6" s="23" t="s">
        <v>53</v>
      </c>
      <c r="AF6" s="23" t="s">
        <v>54</v>
      </c>
      <c r="AG6" s="23" t="s">
        <v>55</v>
      </c>
      <c r="AH6" s="23" t="s">
        <v>56</v>
      </c>
      <c r="AI6" s="23" t="s">
        <v>57</v>
      </c>
      <c r="AJ6" s="48"/>
      <c r="AK6" s="23" t="s">
        <v>58</v>
      </c>
      <c r="AL6" s="23" t="s">
        <v>59</v>
      </c>
      <c r="AM6" s="23" t="s">
        <v>51</v>
      </c>
      <c r="AN6" s="23" t="s">
        <v>52</v>
      </c>
      <c r="AO6" s="23" t="s">
        <v>53</v>
      </c>
      <c r="AP6" s="23" t="s">
        <v>57</v>
      </c>
      <c r="AQ6" s="23" t="s">
        <v>54</v>
      </c>
      <c r="AR6" s="23" t="s">
        <v>55</v>
      </c>
      <c r="AS6" s="48"/>
      <c r="AT6" s="48"/>
      <c r="AU6" s="23" t="s">
        <v>60</v>
      </c>
      <c r="AV6" s="23" t="s">
        <v>61</v>
      </c>
      <c r="AW6" s="48"/>
      <c r="AX6" s="23" t="s">
        <v>44</v>
      </c>
      <c r="AY6" s="23" t="s">
        <v>45</v>
      </c>
      <c r="AZ6" s="48"/>
      <c r="BA6" s="23" t="s">
        <v>62</v>
      </c>
      <c r="BB6" s="23" t="s">
        <v>63</v>
      </c>
      <c r="BC6" s="23" t="s">
        <v>64</v>
      </c>
      <c r="BD6" s="48"/>
      <c r="BE6" s="23" t="s">
        <v>44</v>
      </c>
      <c r="BF6" s="23" t="s">
        <v>45</v>
      </c>
      <c r="BG6" s="48"/>
      <c r="BH6" s="23" t="s">
        <v>44</v>
      </c>
      <c r="BI6" s="23" t="s">
        <v>45</v>
      </c>
      <c r="BJ6" s="48"/>
      <c r="BK6" s="23" t="s">
        <v>44</v>
      </c>
      <c r="BL6" s="23" t="s">
        <v>45</v>
      </c>
      <c r="BM6" s="48"/>
      <c r="BN6" s="23" t="s">
        <v>65</v>
      </c>
      <c r="BO6" s="23" t="s">
        <v>66</v>
      </c>
      <c r="BP6" s="23" t="s">
        <v>67</v>
      </c>
      <c r="BQ6" s="23" t="s">
        <v>68</v>
      </c>
      <c r="BR6" s="23" t="s">
        <v>69</v>
      </c>
      <c r="BS6" s="48"/>
      <c r="BT6" s="23" t="s">
        <v>44</v>
      </c>
      <c r="BU6" s="23" t="s">
        <v>45</v>
      </c>
      <c r="BV6" s="48"/>
      <c r="BW6" s="23" t="s">
        <v>44</v>
      </c>
      <c r="BX6" s="23" t="s">
        <v>45</v>
      </c>
      <c r="BY6" s="48"/>
      <c r="BZ6" s="23" t="s">
        <v>70</v>
      </c>
      <c r="CA6" s="23" t="s">
        <v>71</v>
      </c>
      <c r="CB6" s="48"/>
      <c r="CC6" s="23" t="s">
        <v>72</v>
      </c>
      <c r="CD6" s="23" t="s">
        <v>73</v>
      </c>
      <c r="CE6" s="48"/>
      <c r="CF6" s="23" t="s">
        <v>44</v>
      </c>
      <c r="CG6" s="23" t="s">
        <v>45</v>
      </c>
      <c r="CH6" s="48"/>
      <c r="CI6" s="23" t="s">
        <v>44</v>
      </c>
      <c r="CJ6" s="23" t="s">
        <v>45</v>
      </c>
      <c r="CK6" s="48"/>
      <c r="CL6" s="23" t="s">
        <v>44</v>
      </c>
      <c r="CM6" s="23" t="s">
        <v>45</v>
      </c>
      <c r="CN6" s="48"/>
      <c r="CO6" s="23" t="s">
        <v>44</v>
      </c>
      <c r="CP6" s="23" t="s">
        <v>45</v>
      </c>
      <c r="CQ6" s="48"/>
      <c r="CR6" s="23" t="s">
        <v>44</v>
      </c>
      <c r="CS6" s="23" t="s">
        <v>45</v>
      </c>
      <c r="CT6" s="48"/>
      <c r="CU6" s="23" t="s">
        <v>44</v>
      </c>
      <c r="CV6" s="23" t="s">
        <v>45</v>
      </c>
      <c r="CW6" s="48"/>
      <c r="CX6" s="23" t="s">
        <v>44</v>
      </c>
      <c r="CY6" s="23" t="s">
        <v>45</v>
      </c>
      <c r="CZ6" s="48"/>
      <c r="DA6" s="23" t="s">
        <v>44</v>
      </c>
      <c r="DB6" s="23" t="s">
        <v>45</v>
      </c>
      <c r="DC6" s="48"/>
      <c r="DD6" s="23" t="s">
        <v>44</v>
      </c>
      <c r="DE6" s="23" t="s">
        <v>45</v>
      </c>
      <c r="DF6" s="52"/>
      <c r="DG6" s="24" t="s">
        <v>44</v>
      </c>
      <c r="DH6" s="24" t="s">
        <v>45</v>
      </c>
    </row>
    <row r="7" spans="1:112" s="3" customFormat="1" ht="15.75" x14ac:dyDescent="0.2">
      <c r="A7" s="25" t="s">
        <v>74</v>
      </c>
      <c r="B7" s="26">
        <f t="shared" ref="B7:B70" si="0">C7+D7</f>
        <v>0</v>
      </c>
      <c r="C7" s="26"/>
      <c r="D7" s="26"/>
      <c r="E7" s="26">
        <f t="shared" ref="E7:E70" si="1">F7+G7</f>
        <v>0</v>
      </c>
      <c r="F7" s="26"/>
      <c r="G7" s="26"/>
      <c r="H7" s="26">
        <f t="shared" ref="H7:H70" si="2">J7+I7</f>
        <v>0</v>
      </c>
      <c r="I7" s="26"/>
      <c r="J7" s="26"/>
      <c r="K7" s="26">
        <f t="shared" ref="K7:K70" si="3">SUM(L7:M7)</f>
        <v>0</v>
      </c>
      <c r="L7" s="26"/>
      <c r="M7" s="26"/>
      <c r="N7" s="26">
        <f t="shared" ref="N7:N70" si="4">SUM(O7:P7)</f>
        <v>0</v>
      </c>
      <c r="O7" s="26"/>
      <c r="P7" s="26"/>
      <c r="Q7" s="26">
        <f t="shared" ref="Q7:Q70" si="5">SUM(R7:S7)</f>
        <v>2300</v>
      </c>
      <c r="R7" s="26">
        <v>1538</v>
      </c>
      <c r="S7" s="26">
        <v>762</v>
      </c>
      <c r="T7" s="26">
        <f t="shared" ref="T7:T70" si="6">SUM(U7:V7)</f>
        <v>374</v>
      </c>
      <c r="U7" s="26">
        <f t="shared" ref="U7:U70" si="7">W7+AU7+AX7+BA7+BC7+BE7+BH7+BK7+BN7+BP7+BQ7+BR7+BT7+BW7+BZ7+CC7+CF7+CI7+CL7+CO7+CR7+CU7</f>
        <v>228</v>
      </c>
      <c r="V7" s="26">
        <f t="shared" ref="V7:V70" si="8">AJ7+AV7+AY7+BB7+BF7+BI7+BL7+BO7+BU7+BX7+CA7+CD7+CG7+CJ7+CM7+CP7+CS7+CV7</f>
        <v>146</v>
      </c>
      <c r="W7" s="26">
        <f t="shared" ref="W7:W70" si="9">X7+Y7+Z7+AA7+AB7+AC7+AD7+AE7+AF7+AG7+AH7+AI7</f>
        <v>228</v>
      </c>
      <c r="X7" s="26">
        <v>228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f t="shared" ref="AJ7:AJ70" si="10">AK7+AL7+AM7+AN7+AO7+AP7+AQ7+AR7</f>
        <v>146</v>
      </c>
      <c r="AK7" s="26">
        <v>146</v>
      </c>
      <c r="AL7" s="26"/>
      <c r="AM7" s="26"/>
      <c r="AN7" s="26"/>
      <c r="AO7" s="26"/>
      <c r="AP7" s="26"/>
      <c r="AQ7" s="26"/>
      <c r="AR7" s="26"/>
      <c r="AS7" s="26">
        <f>AT7+AW7</f>
        <v>0</v>
      </c>
      <c r="AT7" s="26">
        <f>AU7+AV7</f>
        <v>0</v>
      </c>
      <c r="AU7" s="26"/>
      <c r="AV7" s="26"/>
      <c r="AW7" s="26">
        <f t="shared" ref="AW7:AW70" si="11">AX7+AY7</f>
        <v>0</v>
      </c>
      <c r="AX7" s="26"/>
      <c r="AY7" s="26"/>
      <c r="AZ7" s="26">
        <f t="shared" ref="AZ7:AZ70" si="12">BA7+BC7+BB7</f>
        <v>0</v>
      </c>
      <c r="BA7" s="26"/>
      <c r="BB7" s="26"/>
      <c r="BC7" s="26"/>
      <c r="BD7" s="26">
        <f t="shared" ref="BD7:BD70" si="13">BE7+BF7</f>
        <v>0</v>
      </c>
      <c r="BE7" s="26"/>
      <c r="BF7" s="26"/>
      <c r="BG7" s="26">
        <f t="shared" ref="BG7:BG70" si="14">BH7+BI7</f>
        <v>0</v>
      </c>
      <c r="BH7" s="26"/>
      <c r="BI7" s="26"/>
      <c r="BJ7" s="26">
        <f t="shared" ref="BJ7:BJ70" si="15">BK7+BL7</f>
        <v>0</v>
      </c>
      <c r="BK7" s="26"/>
      <c r="BL7" s="26"/>
      <c r="BM7" s="26">
        <f t="shared" ref="BM7:BM70" si="16">BN7+BO7+BP7+BQ7+BR7+BS7+BV7+BY7</f>
        <v>0</v>
      </c>
      <c r="BN7" s="26"/>
      <c r="BO7" s="26"/>
      <c r="BP7" s="26"/>
      <c r="BQ7" s="26"/>
      <c r="BR7" s="26"/>
      <c r="BS7" s="26">
        <f t="shared" ref="BS7:BS70" si="17">BT7+BU7</f>
        <v>0</v>
      </c>
      <c r="BT7" s="26"/>
      <c r="BU7" s="26"/>
      <c r="BV7" s="26">
        <f t="shared" ref="BV7:BV70" si="18">BW7+BX7</f>
        <v>0</v>
      </c>
      <c r="BW7" s="26"/>
      <c r="BX7" s="26"/>
      <c r="BY7" s="26">
        <f t="shared" ref="BY7:BY70" si="19">BZ7+CA7</f>
        <v>0</v>
      </c>
      <c r="BZ7" s="26"/>
      <c r="CA7" s="26"/>
      <c r="CB7" s="26">
        <f t="shared" ref="CB7:CB70" si="20">CC7+CD7</f>
        <v>0</v>
      </c>
      <c r="CC7" s="26"/>
      <c r="CD7" s="26"/>
      <c r="CE7" s="26">
        <f t="shared" ref="CE7:CE70" si="21">CF7+CG7</f>
        <v>0</v>
      </c>
      <c r="CF7" s="26"/>
      <c r="CG7" s="26"/>
      <c r="CH7" s="26">
        <f t="shared" ref="CH7:CH70" si="22">CI7+CJ7</f>
        <v>0</v>
      </c>
      <c r="CI7" s="26"/>
      <c r="CJ7" s="26"/>
      <c r="CK7" s="26">
        <f t="shared" ref="CK7:CK70" si="23">CL7+CM7</f>
        <v>0</v>
      </c>
      <c r="CL7" s="26"/>
      <c r="CM7" s="26"/>
      <c r="CN7" s="26">
        <f t="shared" ref="CN7:CN70" si="24">CO7+CP7</f>
        <v>0</v>
      </c>
      <c r="CO7" s="26"/>
      <c r="CP7" s="26"/>
      <c r="CQ7" s="26">
        <f t="shared" ref="CQ7:CQ70" si="25">CR7+CS7</f>
        <v>0</v>
      </c>
      <c r="CR7" s="26"/>
      <c r="CS7" s="26"/>
      <c r="CT7" s="26">
        <f>CW7+CZ7+DC7</f>
        <v>0</v>
      </c>
      <c r="CU7" s="26">
        <f>CX7+DA7+DD7</f>
        <v>0</v>
      </c>
      <c r="CV7" s="26">
        <f>CY7+DB7+DE7</f>
        <v>0</v>
      </c>
      <c r="CW7" s="26">
        <f>CX7+CY7</f>
        <v>0</v>
      </c>
      <c r="CX7" s="26"/>
      <c r="CY7" s="26"/>
      <c r="CZ7" s="26">
        <f t="shared" ref="CZ7:CZ70" si="26">DA7+DB7</f>
        <v>0</v>
      </c>
      <c r="DA7" s="26"/>
      <c r="DB7" s="26"/>
      <c r="DC7" s="26">
        <f t="shared" ref="DC7:DC70" si="27">DD7+DE7</f>
        <v>0</v>
      </c>
      <c r="DD7" s="26"/>
      <c r="DE7" s="26"/>
      <c r="DF7" s="27">
        <f t="shared" ref="DF7:DH22" si="28">B7+E7+H7+K7+N7+Q7+T7</f>
        <v>2674</v>
      </c>
      <c r="DG7" s="27">
        <f t="shared" si="28"/>
        <v>1766</v>
      </c>
      <c r="DH7" s="27">
        <f t="shared" si="28"/>
        <v>908</v>
      </c>
    </row>
    <row r="8" spans="1:112" s="3" customFormat="1" ht="15.75" x14ac:dyDescent="0.2">
      <c r="A8" s="25" t="s">
        <v>75</v>
      </c>
      <c r="B8" s="26">
        <f t="shared" si="0"/>
        <v>0</v>
      </c>
      <c r="C8" s="26"/>
      <c r="D8" s="26"/>
      <c r="E8" s="26">
        <f t="shared" si="1"/>
        <v>0</v>
      </c>
      <c r="F8" s="26"/>
      <c r="G8" s="26"/>
      <c r="H8" s="26">
        <f t="shared" si="2"/>
        <v>0</v>
      </c>
      <c r="I8" s="26"/>
      <c r="J8" s="26"/>
      <c r="K8" s="26">
        <f t="shared" si="3"/>
        <v>0</v>
      </c>
      <c r="L8" s="26"/>
      <c r="M8" s="26"/>
      <c r="N8" s="26">
        <f t="shared" si="4"/>
        <v>0</v>
      </c>
      <c r="O8" s="26"/>
      <c r="P8" s="26"/>
      <c r="Q8" s="26">
        <f t="shared" si="5"/>
        <v>13165</v>
      </c>
      <c r="R8" s="26">
        <v>9874</v>
      </c>
      <c r="S8" s="26">
        <v>3291</v>
      </c>
      <c r="T8" s="26">
        <f t="shared" si="6"/>
        <v>1375</v>
      </c>
      <c r="U8" s="26">
        <f t="shared" si="7"/>
        <v>830</v>
      </c>
      <c r="V8" s="26">
        <f t="shared" si="8"/>
        <v>545</v>
      </c>
      <c r="W8" s="26">
        <f t="shared" si="9"/>
        <v>830</v>
      </c>
      <c r="X8" s="26">
        <v>0</v>
      </c>
      <c r="Y8" s="26">
        <v>830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/>
      <c r="AH8" s="26"/>
      <c r="AI8" s="26"/>
      <c r="AJ8" s="26">
        <f t="shared" si="10"/>
        <v>545</v>
      </c>
      <c r="AK8" s="26">
        <v>0</v>
      </c>
      <c r="AL8" s="26">
        <v>545</v>
      </c>
      <c r="AM8" s="26"/>
      <c r="AN8" s="26"/>
      <c r="AO8" s="26"/>
      <c r="AP8" s="26"/>
      <c r="AQ8" s="26"/>
      <c r="AR8" s="26"/>
      <c r="AS8" s="26">
        <f t="shared" ref="AS8:AS71" si="29">AT8+AW8</f>
        <v>0</v>
      </c>
      <c r="AT8" s="26">
        <f t="shared" ref="AT8:AT71" si="30">AU8+AV8</f>
        <v>0</v>
      </c>
      <c r="AU8" s="26"/>
      <c r="AV8" s="26"/>
      <c r="AW8" s="26">
        <f t="shared" si="11"/>
        <v>0</v>
      </c>
      <c r="AX8" s="26"/>
      <c r="AY8" s="26"/>
      <c r="AZ8" s="26">
        <f t="shared" si="12"/>
        <v>0</v>
      </c>
      <c r="BA8" s="26"/>
      <c r="BB8" s="26"/>
      <c r="BC8" s="26"/>
      <c r="BD8" s="26">
        <f t="shared" si="13"/>
        <v>0</v>
      </c>
      <c r="BE8" s="26"/>
      <c r="BF8" s="26"/>
      <c r="BG8" s="26">
        <f t="shared" si="14"/>
        <v>0</v>
      </c>
      <c r="BH8" s="26"/>
      <c r="BI8" s="26"/>
      <c r="BJ8" s="26">
        <f t="shared" si="15"/>
        <v>0</v>
      </c>
      <c r="BK8" s="26"/>
      <c r="BL8" s="26"/>
      <c r="BM8" s="26">
        <f t="shared" si="16"/>
        <v>0</v>
      </c>
      <c r="BN8" s="26"/>
      <c r="BO8" s="26"/>
      <c r="BP8" s="26"/>
      <c r="BQ8" s="26"/>
      <c r="BR8" s="26"/>
      <c r="BS8" s="26">
        <f t="shared" si="17"/>
        <v>0</v>
      </c>
      <c r="BT8" s="26"/>
      <c r="BU8" s="26"/>
      <c r="BV8" s="26">
        <f t="shared" si="18"/>
        <v>0</v>
      </c>
      <c r="BW8" s="26"/>
      <c r="BX8" s="26"/>
      <c r="BY8" s="26">
        <f t="shared" si="19"/>
        <v>0</v>
      </c>
      <c r="BZ8" s="26"/>
      <c r="CA8" s="26"/>
      <c r="CB8" s="26">
        <f t="shared" si="20"/>
        <v>0</v>
      </c>
      <c r="CC8" s="26"/>
      <c r="CD8" s="26"/>
      <c r="CE8" s="26">
        <f t="shared" si="21"/>
        <v>0</v>
      </c>
      <c r="CF8" s="26"/>
      <c r="CG8" s="26"/>
      <c r="CH8" s="26">
        <f t="shared" si="22"/>
        <v>0</v>
      </c>
      <c r="CI8" s="26"/>
      <c r="CJ8" s="26"/>
      <c r="CK8" s="26">
        <f t="shared" si="23"/>
        <v>0</v>
      </c>
      <c r="CL8" s="26"/>
      <c r="CM8" s="26"/>
      <c r="CN8" s="26">
        <f t="shared" si="24"/>
        <v>0</v>
      </c>
      <c r="CO8" s="26"/>
      <c r="CP8" s="26"/>
      <c r="CQ8" s="26">
        <f t="shared" si="25"/>
        <v>0</v>
      </c>
      <c r="CR8" s="26"/>
      <c r="CS8" s="26"/>
      <c r="CT8" s="26">
        <f t="shared" ref="CT8:CV56" si="31">CW8+CZ8+DC8</f>
        <v>0</v>
      </c>
      <c r="CU8" s="26">
        <f t="shared" si="31"/>
        <v>0</v>
      </c>
      <c r="CV8" s="26">
        <f t="shared" si="31"/>
        <v>0</v>
      </c>
      <c r="CW8" s="26">
        <f t="shared" ref="CW8:CW71" si="32">CX8+CY8</f>
        <v>0</v>
      </c>
      <c r="CX8" s="26"/>
      <c r="CY8" s="26"/>
      <c r="CZ8" s="26">
        <f t="shared" si="26"/>
        <v>0</v>
      </c>
      <c r="DA8" s="26"/>
      <c r="DB8" s="26"/>
      <c r="DC8" s="26">
        <f t="shared" si="27"/>
        <v>0</v>
      </c>
      <c r="DD8" s="26"/>
      <c r="DE8" s="26"/>
      <c r="DF8" s="27">
        <f t="shared" si="28"/>
        <v>14540</v>
      </c>
      <c r="DG8" s="27">
        <f t="shared" si="28"/>
        <v>10704</v>
      </c>
      <c r="DH8" s="27">
        <f t="shared" si="28"/>
        <v>3836</v>
      </c>
    </row>
    <row r="9" spans="1:112" ht="15.75" x14ac:dyDescent="0.2">
      <c r="A9" s="25" t="s">
        <v>76</v>
      </c>
      <c r="B9" s="26">
        <f t="shared" si="0"/>
        <v>2040</v>
      </c>
      <c r="C9" s="26">
        <v>1645</v>
      </c>
      <c r="D9" s="26">
        <v>395</v>
      </c>
      <c r="E9" s="26">
        <f t="shared" si="1"/>
        <v>0</v>
      </c>
      <c r="F9" s="26">
        <v>0</v>
      </c>
      <c r="G9" s="26">
        <v>0</v>
      </c>
      <c r="H9" s="26">
        <f t="shared" si="2"/>
        <v>0</v>
      </c>
      <c r="I9" s="26">
        <v>0</v>
      </c>
      <c r="J9" s="26">
        <v>0</v>
      </c>
      <c r="K9" s="26">
        <f t="shared" si="3"/>
        <v>0</v>
      </c>
      <c r="L9" s="26">
        <v>0</v>
      </c>
      <c r="M9" s="26">
        <v>0</v>
      </c>
      <c r="N9" s="26">
        <f t="shared" si="4"/>
        <v>0</v>
      </c>
      <c r="O9" s="26">
        <v>0</v>
      </c>
      <c r="P9" s="26">
        <v>0</v>
      </c>
      <c r="Q9" s="26">
        <f t="shared" si="5"/>
        <v>13099</v>
      </c>
      <c r="R9" s="26">
        <v>8228</v>
      </c>
      <c r="S9" s="26">
        <v>4871</v>
      </c>
      <c r="T9" s="26">
        <f t="shared" si="6"/>
        <v>1849</v>
      </c>
      <c r="U9" s="26">
        <f t="shared" si="7"/>
        <v>1155</v>
      </c>
      <c r="V9" s="26">
        <f t="shared" si="8"/>
        <v>694</v>
      </c>
      <c r="W9" s="26">
        <f t="shared" si="9"/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f t="shared" si="10"/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f t="shared" si="29"/>
        <v>0</v>
      </c>
      <c r="AT9" s="26">
        <f t="shared" si="30"/>
        <v>0</v>
      </c>
      <c r="AU9" s="26">
        <v>0</v>
      </c>
      <c r="AV9" s="26">
        <v>0</v>
      </c>
      <c r="AW9" s="26">
        <f t="shared" si="11"/>
        <v>0</v>
      </c>
      <c r="AX9" s="26">
        <v>0</v>
      </c>
      <c r="AY9" s="26">
        <v>0</v>
      </c>
      <c r="AZ9" s="26">
        <f t="shared" si="12"/>
        <v>0</v>
      </c>
      <c r="BA9" s="26">
        <v>0</v>
      </c>
      <c r="BB9" s="26">
        <v>0</v>
      </c>
      <c r="BC9" s="26">
        <v>0</v>
      </c>
      <c r="BD9" s="26">
        <f t="shared" si="13"/>
        <v>0</v>
      </c>
      <c r="BE9" s="26">
        <v>0</v>
      </c>
      <c r="BF9" s="26">
        <v>0</v>
      </c>
      <c r="BG9" s="26">
        <f t="shared" si="14"/>
        <v>303</v>
      </c>
      <c r="BH9" s="26">
        <v>303</v>
      </c>
      <c r="BI9" s="26">
        <v>0</v>
      </c>
      <c r="BJ9" s="26">
        <f t="shared" si="15"/>
        <v>0</v>
      </c>
      <c r="BK9" s="26">
        <v>0</v>
      </c>
      <c r="BL9" s="26">
        <v>0</v>
      </c>
      <c r="BM9" s="26">
        <f t="shared" si="16"/>
        <v>590</v>
      </c>
      <c r="BN9" s="26">
        <v>358</v>
      </c>
      <c r="BO9" s="26">
        <v>232</v>
      </c>
      <c r="BP9" s="26">
        <v>0</v>
      </c>
      <c r="BQ9" s="26">
        <v>0</v>
      </c>
      <c r="BR9" s="26">
        <v>0</v>
      </c>
      <c r="BS9" s="26">
        <f t="shared" si="17"/>
        <v>0</v>
      </c>
      <c r="BT9" s="26">
        <v>0</v>
      </c>
      <c r="BU9" s="26">
        <v>0</v>
      </c>
      <c r="BV9" s="26">
        <f t="shared" si="18"/>
        <v>0</v>
      </c>
      <c r="BW9" s="26">
        <v>0</v>
      </c>
      <c r="BX9" s="26">
        <v>0</v>
      </c>
      <c r="BY9" s="26">
        <f t="shared" si="19"/>
        <v>0</v>
      </c>
      <c r="BZ9" s="26">
        <v>0</v>
      </c>
      <c r="CA9" s="26">
        <v>0</v>
      </c>
      <c r="CB9" s="26">
        <f t="shared" si="20"/>
        <v>0</v>
      </c>
      <c r="CC9" s="26">
        <v>0</v>
      </c>
      <c r="CD9" s="26">
        <v>0</v>
      </c>
      <c r="CE9" s="26">
        <f t="shared" si="21"/>
        <v>230</v>
      </c>
      <c r="CF9" s="26">
        <v>230</v>
      </c>
      <c r="CG9" s="26">
        <v>0</v>
      </c>
      <c r="CH9" s="26">
        <f t="shared" si="22"/>
        <v>362</v>
      </c>
      <c r="CI9" s="26">
        <v>132</v>
      </c>
      <c r="CJ9" s="26">
        <v>230</v>
      </c>
      <c r="CK9" s="26">
        <f t="shared" si="23"/>
        <v>0</v>
      </c>
      <c r="CL9" s="26">
        <v>0</v>
      </c>
      <c r="CM9" s="26">
        <v>0</v>
      </c>
      <c r="CN9" s="26">
        <f t="shared" si="24"/>
        <v>364</v>
      </c>
      <c r="CO9" s="26">
        <v>132</v>
      </c>
      <c r="CP9" s="26">
        <v>232</v>
      </c>
      <c r="CQ9" s="26">
        <f t="shared" si="25"/>
        <v>0</v>
      </c>
      <c r="CR9" s="26">
        <v>0</v>
      </c>
      <c r="CS9" s="26">
        <v>0</v>
      </c>
      <c r="CT9" s="26">
        <f t="shared" si="31"/>
        <v>0</v>
      </c>
      <c r="CU9" s="26">
        <f t="shared" si="31"/>
        <v>0</v>
      </c>
      <c r="CV9" s="26">
        <f t="shared" si="31"/>
        <v>0</v>
      </c>
      <c r="CW9" s="26">
        <f t="shared" si="32"/>
        <v>0</v>
      </c>
      <c r="CX9" s="26">
        <v>0</v>
      </c>
      <c r="CY9" s="26">
        <v>0</v>
      </c>
      <c r="CZ9" s="26">
        <f t="shared" si="26"/>
        <v>0</v>
      </c>
      <c r="DA9" s="26">
        <v>0</v>
      </c>
      <c r="DB9" s="26">
        <v>0</v>
      </c>
      <c r="DC9" s="26">
        <f t="shared" si="27"/>
        <v>0</v>
      </c>
      <c r="DD9" s="26">
        <v>0</v>
      </c>
      <c r="DE9" s="26">
        <v>0</v>
      </c>
      <c r="DF9" s="27">
        <f t="shared" si="28"/>
        <v>16988</v>
      </c>
      <c r="DG9" s="27">
        <f t="shared" si="28"/>
        <v>11028</v>
      </c>
      <c r="DH9" s="27">
        <f t="shared" si="28"/>
        <v>5960</v>
      </c>
    </row>
    <row r="10" spans="1:112" ht="15.75" x14ac:dyDescent="0.2">
      <c r="A10" s="25" t="s">
        <v>77</v>
      </c>
      <c r="B10" s="26">
        <f t="shared" si="0"/>
        <v>395</v>
      </c>
      <c r="C10" s="26">
        <v>395</v>
      </c>
      <c r="D10" s="26">
        <v>0</v>
      </c>
      <c r="E10" s="26">
        <f t="shared" si="1"/>
        <v>395</v>
      </c>
      <c r="F10" s="26">
        <v>395</v>
      </c>
      <c r="G10" s="26"/>
      <c r="H10" s="26">
        <f t="shared" si="2"/>
        <v>0</v>
      </c>
      <c r="I10" s="26"/>
      <c r="J10" s="26"/>
      <c r="K10" s="26">
        <f t="shared" si="3"/>
        <v>0</v>
      </c>
      <c r="L10" s="26"/>
      <c r="M10" s="26"/>
      <c r="N10" s="26">
        <f t="shared" si="4"/>
        <v>0</v>
      </c>
      <c r="O10" s="26"/>
      <c r="P10" s="26"/>
      <c r="Q10" s="26">
        <f t="shared" si="5"/>
        <v>512</v>
      </c>
      <c r="R10" s="26">
        <v>512</v>
      </c>
      <c r="S10" s="26">
        <v>0</v>
      </c>
      <c r="T10" s="26">
        <f t="shared" si="6"/>
        <v>4112</v>
      </c>
      <c r="U10" s="26">
        <f t="shared" si="7"/>
        <v>4112</v>
      </c>
      <c r="V10" s="26">
        <f t="shared" si="8"/>
        <v>0</v>
      </c>
      <c r="W10" s="26">
        <f t="shared" si="9"/>
        <v>4112</v>
      </c>
      <c r="X10" s="26">
        <v>4112</v>
      </c>
      <c r="Y10" s="26">
        <v>0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>
        <f t="shared" si="10"/>
        <v>0</v>
      </c>
      <c r="AK10" s="26"/>
      <c r="AL10" s="26"/>
      <c r="AM10" s="26"/>
      <c r="AN10" s="26"/>
      <c r="AO10" s="26"/>
      <c r="AP10" s="26"/>
      <c r="AQ10" s="26"/>
      <c r="AR10" s="26"/>
      <c r="AS10" s="26">
        <f t="shared" si="29"/>
        <v>0</v>
      </c>
      <c r="AT10" s="26">
        <f t="shared" si="30"/>
        <v>0</v>
      </c>
      <c r="AU10" s="26"/>
      <c r="AV10" s="26"/>
      <c r="AW10" s="26">
        <f t="shared" si="11"/>
        <v>0</v>
      </c>
      <c r="AX10" s="26"/>
      <c r="AY10" s="26"/>
      <c r="AZ10" s="26">
        <f t="shared" si="12"/>
        <v>0</v>
      </c>
      <c r="BA10" s="26"/>
      <c r="BB10" s="26"/>
      <c r="BC10" s="26"/>
      <c r="BD10" s="26">
        <f t="shared" si="13"/>
        <v>0</v>
      </c>
      <c r="BE10" s="26"/>
      <c r="BF10" s="26"/>
      <c r="BG10" s="26">
        <f t="shared" si="14"/>
        <v>0</v>
      </c>
      <c r="BH10" s="26"/>
      <c r="BI10" s="26"/>
      <c r="BJ10" s="26">
        <f t="shared" si="15"/>
        <v>0</v>
      </c>
      <c r="BK10" s="26"/>
      <c r="BL10" s="26"/>
      <c r="BM10" s="26">
        <f t="shared" si="16"/>
        <v>0</v>
      </c>
      <c r="BN10" s="26"/>
      <c r="BO10" s="26"/>
      <c r="BP10" s="26"/>
      <c r="BQ10" s="26"/>
      <c r="BR10" s="26"/>
      <c r="BS10" s="26">
        <f t="shared" si="17"/>
        <v>0</v>
      </c>
      <c r="BT10" s="26"/>
      <c r="BU10" s="26"/>
      <c r="BV10" s="26">
        <f t="shared" si="18"/>
        <v>0</v>
      </c>
      <c r="BW10" s="26"/>
      <c r="BX10" s="26"/>
      <c r="BY10" s="26">
        <f t="shared" si="19"/>
        <v>0</v>
      </c>
      <c r="BZ10" s="26"/>
      <c r="CA10" s="26"/>
      <c r="CB10" s="26">
        <f t="shared" si="20"/>
        <v>0</v>
      </c>
      <c r="CC10" s="26"/>
      <c r="CD10" s="26"/>
      <c r="CE10" s="26">
        <f t="shared" si="21"/>
        <v>0</v>
      </c>
      <c r="CF10" s="26"/>
      <c r="CG10" s="26"/>
      <c r="CH10" s="26">
        <f t="shared" si="22"/>
        <v>0</v>
      </c>
      <c r="CI10" s="26"/>
      <c r="CJ10" s="26"/>
      <c r="CK10" s="26">
        <f t="shared" si="23"/>
        <v>0</v>
      </c>
      <c r="CL10" s="26"/>
      <c r="CM10" s="26"/>
      <c r="CN10" s="26">
        <f t="shared" si="24"/>
        <v>0</v>
      </c>
      <c r="CO10" s="26"/>
      <c r="CP10" s="26"/>
      <c r="CQ10" s="26">
        <f t="shared" si="25"/>
        <v>0</v>
      </c>
      <c r="CR10" s="26"/>
      <c r="CS10" s="26"/>
      <c r="CT10" s="26">
        <f t="shared" si="31"/>
        <v>0</v>
      </c>
      <c r="CU10" s="26">
        <f t="shared" si="31"/>
        <v>0</v>
      </c>
      <c r="CV10" s="26">
        <f t="shared" si="31"/>
        <v>0</v>
      </c>
      <c r="CW10" s="26">
        <f t="shared" si="32"/>
        <v>0</v>
      </c>
      <c r="CX10" s="26"/>
      <c r="CY10" s="26"/>
      <c r="CZ10" s="26">
        <f t="shared" si="26"/>
        <v>0</v>
      </c>
      <c r="DA10" s="26"/>
      <c r="DB10" s="26"/>
      <c r="DC10" s="26">
        <f t="shared" si="27"/>
        <v>0</v>
      </c>
      <c r="DD10" s="26"/>
      <c r="DE10" s="26"/>
      <c r="DF10" s="27">
        <f t="shared" si="28"/>
        <v>5414</v>
      </c>
      <c r="DG10" s="27">
        <f t="shared" si="28"/>
        <v>5414</v>
      </c>
      <c r="DH10" s="27">
        <f t="shared" si="28"/>
        <v>0</v>
      </c>
    </row>
    <row r="11" spans="1:112" ht="15.75" x14ac:dyDescent="0.2">
      <c r="A11" s="25" t="s">
        <v>78</v>
      </c>
      <c r="B11" s="26">
        <f t="shared" si="0"/>
        <v>0</v>
      </c>
      <c r="C11" s="26"/>
      <c r="D11" s="26"/>
      <c r="E11" s="26">
        <f t="shared" si="1"/>
        <v>14540</v>
      </c>
      <c r="F11" s="26">
        <v>10640</v>
      </c>
      <c r="G11" s="26">
        <v>3900</v>
      </c>
      <c r="H11" s="26">
        <f t="shared" si="2"/>
        <v>0</v>
      </c>
      <c r="I11" s="26"/>
      <c r="J11" s="26"/>
      <c r="K11" s="26">
        <f t="shared" si="3"/>
        <v>0</v>
      </c>
      <c r="L11" s="26"/>
      <c r="M11" s="26"/>
      <c r="N11" s="26">
        <f t="shared" si="4"/>
        <v>0</v>
      </c>
      <c r="O11" s="26"/>
      <c r="P11" s="26"/>
      <c r="Q11" s="26">
        <f t="shared" si="5"/>
        <v>0</v>
      </c>
      <c r="R11" s="26"/>
      <c r="S11" s="26"/>
      <c r="T11" s="26">
        <f t="shared" si="6"/>
        <v>0</v>
      </c>
      <c r="U11" s="26">
        <f t="shared" si="7"/>
        <v>0</v>
      </c>
      <c r="V11" s="26">
        <f t="shared" si="8"/>
        <v>0</v>
      </c>
      <c r="W11" s="26">
        <f t="shared" si="9"/>
        <v>0</v>
      </c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>
        <f t="shared" si="10"/>
        <v>0</v>
      </c>
      <c r="AK11" s="26"/>
      <c r="AL11" s="26"/>
      <c r="AM11" s="26"/>
      <c r="AN11" s="26"/>
      <c r="AO11" s="26"/>
      <c r="AP11" s="26"/>
      <c r="AQ11" s="26"/>
      <c r="AR11" s="26"/>
      <c r="AS11" s="26">
        <f t="shared" si="29"/>
        <v>0</v>
      </c>
      <c r="AT11" s="26">
        <f t="shared" si="30"/>
        <v>0</v>
      </c>
      <c r="AU11" s="26"/>
      <c r="AV11" s="26"/>
      <c r="AW11" s="26">
        <f t="shared" si="11"/>
        <v>0</v>
      </c>
      <c r="AX11" s="26"/>
      <c r="AY11" s="26"/>
      <c r="AZ11" s="26">
        <f t="shared" si="12"/>
        <v>0</v>
      </c>
      <c r="BA11" s="26"/>
      <c r="BB11" s="26"/>
      <c r="BC11" s="26"/>
      <c r="BD11" s="26">
        <f t="shared" si="13"/>
        <v>0</v>
      </c>
      <c r="BE11" s="26"/>
      <c r="BF11" s="26"/>
      <c r="BG11" s="26">
        <f t="shared" si="14"/>
        <v>0</v>
      </c>
      <c r="BH11" s="26"/>
      <c r="BI11" s="26"/>
      <c r="BJ11" s="26">
        <f t="shared" si="15"/>
        <v>0</v>
      </c>
      <c r="BK11" s="26"/>
      <c r="BL11" s="26"/>
      <c r="BM11" s="26">
        <f t="shared" si="16"/>
        <v>0</v>
      </c>
      <c r="BN11" s="26"/>
      <c r="BO11" s="26"/>
      <c r="BP11" s="26"/>
      <c r="BQ11" s="26"/>
      <c r="BR11" s="26"/>
      <c r="BS11" s="26">
        <f t="shared" si="17"/>
        <v>0</v>
      </c>
      <c r="BT11" s="26"/>
      <c r="BU11" s="26"/>
      <c r="BV11" s="26">
        <f t="shared" si="18"/>
        <v>0</v>
      </c>
      <c r="BW11" s="26"/>
      <c r="BX11" s="26"/>
      <c r="BY11" s="26">
        <f t="shared" si="19"/>
        <v>0</v>
      </c>
      <c r="BZ11" s="26"/>
      <c r="CA11" s="26"/>
      <c r="CB11" s="26">
        <f t="shared" si="20"/>
        <v>0</v>
      </c>
      <c r="CC11" s="26"/>
      <c r="CD11" s="26"/>
      <c r="CE11" s="26">
        <f t="shared" si="21"/>
        <v>0</v>
      </c>
      <c r="CF11" s="26"/>
      <c r="CG11" s="26"/>
      <c r="CH11" s="26">
        <f t="shared" si="22"/>
        <v>0</v>
      </c>
      <c r="CI11" s="26"/>
      <c r="CJ11" s="26"/>
      <c r="CK11" s="26">
        <f t="shared" si="23"/>
        <v>0</v>
      </c>
      <c r="CL11" s="26"/>
      <c r="CM11" s="26"/>
      <c r="CN11" s="26">
        <f t="shared" si="24"/>
        <v>0</v>
      </c>
      <c r="CO11" s="26"/>
      <c r="CP11" s="26"/>
      <c r="CQ11" s="26">
        <f t="shared" si="25"/>
        <v>0</v>
      </c>
      <c r="CR11" s="26"/>
      <c r="CS11" s="26"/>
      <c r="CT11" s="26">
        <f t="shared" si="31"/>
        <v>0</v>
      </c>
      <c r="CU11" s="26">
        <f t="shared" si="31"/>
        <v>0</v>
      </c>
      <c r="CV11" s="26">
        <f t="shared" si="31"/>
        <v>0</v>
      </c>
      <c r="CW11" s="26">
        <f t="shared" si="32"/>
        <v>0</v>
      </c>
      <c r="CX11" s="26"/>
      <c r="CY11" s="26"/>
      <c r="CZ11" s="26">
        <f t="shared" si="26"/>
        <v>0</v>
      </c>
      <c r="DA11" s="26"/>
      <c r="DB11" s="26"/>
      <c r="DC11" s="26">
        <f t="shared" si="27"/>
        <v>0</v>
      </c>
      <c r="DD11" s="26"/>
      <c r="DE11" s="26"/>
      <c r="DF11" s="27">
        <f t="shared" si="28"/>
        <v>14540</v>
      </c>
      <c r="DG11" s="27">
        <f t="shared" si="28"/>
        <v>10640</v>
      </c>
      <c r="DH11" s="27">
        <f t="shared" si="28"/>
        <v>3900</v>
      </c>
    </row>
    <row r="12" spans="1:112" ht="15.75" x14ac:dyDescent="0.2">
      <c r="A12" s="25" t="s">
        <v>79</v>
      </c>
      <c r="B12" s="26">
        <f t="shared" si="0"/>
        <v>23692</v>
      </c>
      <c r="C12" s="26">
        <v>22435</v>
      </c>
      <c r="D12" s="26">
        <v>1257</v>
      </c>
      <c r="E12" s="26">
        <f t="shared" si="1"/>
        <v>0</v>
      </c>
      <c r="F12" s="26"/>
      <c r="G12" s="26"/>
      <c r="H12" s="26">
        <f t="shared" si="2"/>
        <v>0</v>
      </c>
      <c r="I12" s="26"/>
      <c r="J12" s="26"/>
      <c r="K12" s="26">
        <f t="shared" si="3"/>
        <v>0</v>
      </c>
      <c r="L12" s="26"/>
      <c r="M12" s="26"/>
      <c r="N12" s="26">
        <f t="shared" si="4"/>
        <v>0</v>
      </c>
      <c r="O12" s="26"/>
      <c r="P12" s="26"/>
      <c r="Q12" s="26">
        <f t="shared" si="5"/>
        <v>0</v>
      </c>
      <c r="R12" s="26"/>
      <c r="S12" s="26"/>
      <c r="T12" s="26">
        <f t="shared" si="6"/>
        <v>0</v>
      </c>
      <c r="U12" s="26">
        <f t="shared" si="7"/>
        <v>0</v>
      </c>
      <c r="V12" s="26">
        <f t="shared" si="8"/>
        <v>0</v>
      </c>
      <c r="W12" s="26">
        <f t="shared" si="9"/>
        <v>0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>
        <f t="shared" si="10"/>
        <v>0</v>
      </c>
      <c r="AK12" s="26"/>
      <c r="AL12" s="26"/>
      <c r="AM12" s="26"/>
      <c r="AN12" s="26"/>
      <c r="AO12" s="26"/>
      <c r="AP12" s="26"/>
      <c r="AQ12" s="26"/>
      <c r="AR12" s="26"/>
      <c r="AS12" s="26">
        <f t="shared" si="29"/>
        <v>0</v>
      </c>
      <c r="AT12" s="26">
        <f t="shared" si="30"/>
        <v>0</v>
      </c>
      <c r="AU12" s="26"/>
      <c r="AV12" s="26"/>
      <c r="AW12" s="26">
        <f t="shared" si="11"/>
        <v>0</v>
      </c>
      <c r="AX12" s="26"/>
      <c r="AY12" s="26"/>
      <c r="AZ12" s="26">
        <f t="shared" si="12"/>
        <v>0</v>
      </c>
      <c r="BA12" s="26"/>
      <c r="BB12" s="26"/>
      <c r="BC12" s="26"/>
      <c r="BD12" s="26">
        <f t="shared" si="13"/>
        <v>0</v>
      </c>
      <c r="BE12" s="26"/>
      <c r="BF12" s="26"/>
      <c r="BG12" s="26">
        <f t="shared" si="14"/>
        <v>0</v>
      </c>
      <c r="BH12" s="26"/>
      <c r="BI12" s="26"/>
      <c r="BJ12" s="26">
        <f t="shared" si="15"/>
        <v>0</v>
      </c>
      <c r="BK12" s="26"/>
      <c r="BL12" s="26"/>
      <c r="BM12" s="26">
        <f t="shared" si="16"/>
        <v>0</v>
      </c>
      <c r="BN12" s="26"/>
      <c r="BO12" s="26"/>
      <c r="BP12" s="26"/>
      <c r="BQ12" s="26"/>
      <c r="BR12" s="26"/>
      <c r="BS12" s="26">
        <f t="shared" si="17"/>
        <v>0</v>
      </c>
      <c r="BT12" s="26"/>
      <c r="BU12" s="26"/>
      <c r="BV12" s="26">
        <f t="shared" si="18"/>
        <v>0</v>
      </c>
      <c r="BW12" s="26"/>
      <c r="BX12" s="26"/>
      <c r="BY12" s="26">
        <f t="shared" si="19"/>
        <v>0</v>
      </c>
      <c r="BZ12" s="26"/>
      <c r="CA12" s="26"/>
      <c r="CB12" s="26">
        <f t="shared" si="20"/>
        <v>0</v>
      </c>
      <c r="CC12" s="26"/>
      <c r="CD12" s="26"/>
      <c r="CE12" s="26">
        <f t="shared" si="21"/>
        <v>0</v>
      </c>
      <c r="CF12" s="26"/>
      <c r="CG12" s="26"/>
      <c r="CH12" s="26">
        <f t="shared" si="22"/>
        <v>0</v>
      </c>
      <c r="CI12" s="26"/>
      <c r="CJ12" s="26"/>
      <c r="CK12" s="26">
        <f t="shared" si="23"/>
        <v>0</v>
      </c>
      <c r="CL12" s="26"/>
      <c r="CM12" s="26"/>
      <c r="CN12" s="26">
        <f t="shared" si="24"/>
        <v>0</v>
      </c>
      <c r="CO12" s="26"/>
      <c r="CP12" s="26"/>
      <c r="CQ12" s="26">
        <f t="shared" si="25"/>
        <v>0</v>
      </c>
      <c r="CR12" s="26"/>
      <c r="CS12" s="26"/>
      <c r="CT12" s="26">
        <f t="shared" si="31"/>
        <v>0</v>
      </c>
      <c r="CU12" s="26">
        <f t="shared" si="31"/>
        <v>0</v>
      </c>
      <c r="CV12" s="26">
        <f t="shared" si="31"/>
        <v>0</v>
      </c>
      <c r="CW12" s="26">
        <f t="shared" si="32"/>
        <v>0</v>
      </c>
      <c r="CX12" s="26"/>
      <c r="CY12" s="26"/>
      <c r="CZ12" s="26">
        <f t="shared" si="26"/>
        <v>0</v>
      </c>
      <c r="DA12" s="26"/>
      <c r="DB12" s="26"/>
      <c r="DC12" s="26">
        <f t="shared" si="27"/>
        <v>0</v>
      </c>
      <c r="DD12" s="26"/>
      <c r="DE12" s="26"/>
      <c r="DF12" s="27">
        <f t="shared" si="28"/>
        <v>23692</v>
      </c>
      <c r="DG12" s="27">
        <f t="shared" si="28"/>
        <v>22435</v>
      </c>
      <c r="DH12" s="27">
        <f t="shared" si="28"/>
        <v>1257</v>
      </c>
    </row>
    <row r="13" spans="1:112" ht="15.75" x14ac:dyDescent="0.2">
      <c r="A13" s="25" t="s">
        <v>80</v>
      </c>
      <c r="B13" s="26">
        <f t="shared" si="0"/>
        <v>0</v>
      </c>
      <c r="C13" s="26"/>
      <c r="D13" s="26"/>
      <c r="E13" s="26">
        <f t="shared" si="1"/>
        <v>0</v>
      </c>
      <c r="F13" s="26"/>
      <c r="G13" s="26"/>
      <c r="H13" s="26">
        <f t="shared" si="2"/>
        <v>11963</v>
      </c>
      <c r="I13" s="26">
        <v>8177</v>
      </c>
      <c r="J13" s="26">
        <v>3786</v>
      </c>
      <c r="K13" s="26">
        <f t="shared" si="3"/>
        <v>23117</v>
      </c>
      <c r="L13" s="26">
        <v>15668</v>
      </c>
      <c r="M13" s="26">
        <v>7449</v>
      </c>
      <c r="N13" s="26">
        <f t="shared" si="4"/>
        <v>26905</v>
      </c>
      <c r="O13" s="26">
        <v>19481</v>
      </c>
      <c r="P13" s="26">
        <v>7424</v>
      </c>
      <c r="Q13" s="26">
        <f t="shared" si="5"/>
        <v>6686</v>
      </c>
      <c r="R13" s="26">
        <v>530</v>
      </c>
      <c r="S13" s="26">
        <v>6156</v>
      </c>
      <c r="T13" s="26">
        <f t="shared" si="6"/>
        <v>5829</v>
      </c>
      <c r="U13" s="26">
        <f t="shared" si="7"/>
        <v>3181</v>
      </c>
      <c r="V13" s="26">
        <f t="shared" si="8"/>
        <v>2648</v>
      </c>
      <c r="W13" s="26">
        <f t="shared" si="9"/>
        <v>3181</v>
      </c>
      <c r="X13" s="26">
        <v>3181</v>
      </c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>
        <f t="shared" si="10"/>
        <v>2648</v>
      </c>
      <c r="AK13" s="26">
        <v>2648</v>
      </c>
      <c r="AL13" s="26"/>
      <c r="AM13" s="26"/>
      <c r="AN13" s="26"/>
      <c r="AO13" s="26"/>
      <c r="AP13" s="26"/>
      <c r="AQ13" s="26"/>
      <c r="AR13" s="26"/>
      <c r="AS13" s="26">
        <f t="shared" si="29"/>
        <v>0</v>
      </c>
      <c r="AT13" s="26">
        <f t="shared" si="30"/>
        <v>0</v>
      </c>
      <c r="AU13" s="26"/>
      <c r="AV13" s="26"/>
      <c r="AW13" s="26">
        <f t="shared" si="11"/>
        <v>0</v>
      </c>
      <c r="AX13" s="26"/>
      <c r="AY13" s="26"/>
      <c r="AZ13" s="26">
        <f t="shared" si="12"/>
        <v>0</v>
      </c>
      <c r="BA13" s="26"/>
      <c r="BB13" s="26"/>
      <c r="BC13" s="26"/>
      <c r="BD13" s="26">
        <f t="shared" si="13"/>
        <v>0</v>
      </c>
      <c r="BE13" s="26"/>
      <c r="BF13" s="26"/>
      <c r="BG13" s="26">
        <f t="shared" si="14"/>
        <v>0</v>
      </c>
      <c r="BH13" s="26"/>
      <c r="BI13" s="26"/>
      <c r="BJ13" s="26">
        <f t="shared" si="15"/>
        <v>0</v>
      </c>
      <c r="BK13" s="26"/>
      <c r="BL13" s="26"/>
      <c r="BM13" s="26">
        <f t="shared" si="16"/>
        <v>0</v>
      </c>
      <c r="BN13" s="26"/>
      <c r="BO13" s="26"/>
      <c r="BP13" s="26"/>
      <c r="BQ13" s="26"/>
      <c r="BR13" s="26"/>
      <c r="BS13" s="26">
        <f t="shared" si="17"/>
        <v>0</v>
      </c>
      <c r="BT13" s="26"/>
      <c r="BU13" s="26"/>
      <c r="BV13" s="26">
        <f t="shared" si="18"/>
        <v>0</v>
      </c>
      <c r="BW13" s="26"/>
      <c r="BX13" s="26"/>
      <c r="BY13" s="26">
        <f t="shared" si="19"/>
        <v>0</v>
      </c>
      <c r="BZ13" s="26"/>
      <c r="CA13" s="26"/>
      <c r="CB13" s="26">
        <f t="shared" si="20"/>
        <v>0</v>
      </c>
      <c r="CC13" s="26"/>
      <c r="CD13" s="26"/>
      <c r="CE13" s="26">
        <f t="shared" si="21"/>
        <v>0</v>
      </c>
      <c r="CF13" s="26"/>
      <c r="CG13" s="26"/>
      <c r="CH13" s="26">
        <f t="shared" si="22"/>
        <v>0</v>
      </c>
      <c r="CI13" s="26"/>
      <c r="CJ13" s="26"/>
      <c r="CK13" s="26">
        <f t="shared" si="23"/>
        <v>0</v>
      </c>
      <c r="CL13" s="26"/>
      <c r="CM13" s="26"/>
      <c r="CN13" s="26">
        <f t="shared" si="24"/>
        <v>0</v>
      </c>
      <c r="CO13" s="26"/>
      <c r="CP13" s="26"/>
      <c r="CQ13" s="26">
        <f t="shared" si="25"/>
        <v>0</v>
      </c>
      <c r="CR13" s="26"/>
      <c r="CS13" s="26"/>
      <c r="CT13" s="26">
        <f t="shared" si="31"/>
        <v>0</v>
      </c>
      <c r="CU13" s="26">
        <f t="shared" si="31"/>
        <v>0</v>
      </c>
      <c r="CV13" s="26">
        <f t="shared" si="31"/>
        <v>0</v>
      </c>
      <c r="CW13" s="26">
        <f t="shared" si="32"/>
        <v>0</v>
      </c>
      <c r="CX13" s="26"/>
      <c r="CY13" s="26"/>
      <c r="CZ13" s="26">
        <f t="shared" si="26"/>
        <v>0</v>
      </c>
      <c r="DA13" s="26"/>
      <c r="DB13" s="26"/>
      <c r="DC13" s="26">
        <f t="shared" si="27"/>
        <v>0</v>
      </c>
      <c r="DD13" s="26"/>
      <c r="DE13" s="26"/>
      <c r="DF13" s="27">
        <f t="shared" si="28"/>
        <v>74500</v>
      </c>
      <c r="DG13" s="27">
        <f t="shared" si="28"/>
        <v>47037</v>
      </c>
      <c r="DH13" s="27">
        <f t="shared" si="28"/>
        <v>27463</v>
      </c>
    </row>
    <row r="14" spans="1:112" ht="15.75" x14ac:dyDescent="0.2">
      <c r="A14" s="25" t="s">
        <v>81</v>
      </c>
      <c r="B14" s="26">
        <f t="shared" si="0"/>
        <v>0</v>
      </c>
      <c r="C14" s="26"/>
      <c r="D14" s="26"/>
      <c r="E14" s="26">
        <f t="shared" si="1"/>
        <v>9558</v>
      </c>
      <c r="F14" s="26">
        <v>6003</v>
      </c>
      <c r="G14" s="26">
        <v>3555</v>
      </c>
      <c r="H14" s="26">
        <f t="shared" si="2"/>
        <v>9848</v>
      </c>
      <c r="I14" s="26">
        <v>7479</v>
      </c>
      <c r="J14" s="26">
        <v>2369</v>
      </c>
      <c r="K14" s="26">
        <f t="shared" si="3"/>
        <v>18692</v>
      </c>
      <c r="L14" s="26">
        <v>12591</v>
      </c>
      <c r="M14" s="26">
        <v>6101</v>
      </c>
      <c r="N14" s="26">
        <f t="shared" si="4"/>
        <v>4522</v>
      </c>
      <c r="O14" s="26">
        <v>0</v>
      </c>
      <c r="P14" s="26">
        <v>4522</v>
      </c>
      <c r="Q14" s="26">
        <f t="shared" si="5"/>
        <v>1000</v>
      </c>
      <c r="R14" s="26">
        <v>1000</v>
      </c>
      <c r="S14" s="26"/>
      <c r="T14" s="26">
        <f t="shared" si="6"/>
        <v>0</v>
      </c>
      <c r="U14" s="26">
        <f t="shared" si="7"/>
        <v>0</v>
      </c>
      <c r="V14" s="26">
        <f t="shared" si="8"/>
        <v>0</v>
      </c>
      <c r="W14" s="26">
        <f t="shared" si="9"/>
        <v>0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>
        <f t="shared" si="10"/>
        <v>0</v>
      </c>
      <c r="AK14" s="26"/>
      <c r="AL14" s="26"/>
      <c r="AM14" s="26"/>
      <c r="AN14" s="26"/>
      <c r="AO14" s="26"/>
      <c r="AP14" s="26"/>
      <c r="AQ14" s="26"/>
      <c r="AR14" s="26"/>
      <c r="AS14" s="26">
        <f t="shared" si="29"/>
        <v>0</v>
      </c>
      <c r="AT14" s="26">
        <f t="shared" si="30"/>
        <v>0</v>
      </c>
      <c r="AU14" s="26"/>
      <c r="AV14" s="26"/>
      <c r="AW14" s="26">
        <f t="shared" si="11"/>
        <v>0</v>
      </c>
      <c r="AX14" s="26"/>
      <c r="AY14" s="26"/>
      <c r="AZ14" s="26">
        <f t="shared" si="12"/>
        <v>0</v>
      </c>
      <c r="BA14" s="26"/>
      <c r="BB14" s="26"/>
      <c r="BC14" s="26"/>
      <c r="BD14" s="26">
        <f t="shared" si="13"/>
        <v>0</v>
      </c>
      <c r="BE14" s="26"/>
      <c r="BF14" s="26"/>
      <c r="BG14" s="26">
        <f t="shared" si="14"/>
        <v>0</v>
      </c>
      <c r="BH14" s="26"/>
      <c r="BI14" s="26"/>
      <c r="BJ14" s="26">
        <f t="shared" si="15"/>
        <v>0</v>
      </c>
      <c r="BK14" s="26"/>
      <c r="BL14" s="26"/>
      <c r="BM14" s="26">
        <f t="shared" si="16"/>
        <v>0</v>
      </c>
      <c r="BN14" s="26"/>
      <c r="BO14" s="26"/>
      <c r="BP14" s="26"/>
      <c r="BQ14" s="26"/>
      <c r="BR14" s="26"/>
      <c r="BS14" s="26">
        <f t="shared" si="17"/>
        <v>0</v>
      </c>
      <c r="BT14" s="26"/>
      <c r="BU14" s="26"/>
      <c r="BV14" s="26">
        <f t="shared" si="18"/>
        <v>0</v>
      </c>
      <c r="BW14" s="26"/>
      <c r="BX14" s="26"/>
      <c r="BY14" s="26">
        <f t="shared" si="19"/>
        <v>0</v>
      </c>
      <c r="BZ14" s="26"/>
      <c r="CA14" s="26"/>
      <c r="CB14" s="26">
        <f t="shared" si="20"/>
        <v>0</v>
      </c>
      <c r="CC14" s="26"/>
      <c r="CD14" s="26"/>
      <c r="CE14" s="26">
        <f t="shared" si="21"/>
        <v>0</v>
      </c>
      <c r="CF14" s="26"/>
      <c r="CG14" s="26"/>
      <c r="CH14" s="26">
        <f t="shared" si="22"/>
        <v>0</v>
      </c>
      <c r="CI14" s="26"/>
      <c r="CJ14" s="26"/>
      <c r="CK14" s="26">
        <f t="shared" si="23"/>
        <v>0</v>
      </c>
      <c r="CL14" s="26"/>
      <c r="CM14" s="26"/>
      <c r="CN14" s="26">
        <f t="shared" si="24"/>
        <v>0</v>
      </c>
      <c r="CO14" s="26"/>
      <c r="CP14" s="26"/>
      <c r="CQ14" s="26">
        <f t="shared" si="25"/>
        <v>0</v>
      </c>
      <c r="CR14" s="26"/>
      <c r="CS14" s="26"/>
      <c r="CT14" s="26">
        <f t="shared" si="31"/>
        <v>0</v>
      </c>
      <c r="CU14" s="26">
        <f t="shared" si="31"/>
        <v>0</v>
      </c>
      <c r="CV14" s="26">
        <f t="shared" si="31"/>
        <v>0</v>
      </c>
      <c r="CW14" s="26">
        <f t="shared" si="32"/>
        <v>0</v>
      </c>
      <c r="CX14" s="26"/>
      <c r="CY14" s="26"/>
      <c r="CZ14" s="26">
        <f t="shared" si="26"/>
        <v>0</v>
      </c>
      <c r="DA14" s="26"/>
      <c r="DB14" s="26"/>
      <c r="DC14" s="26">
        <f t="shared" si="27"/>
        <v>0</v>
      </c>
      <c r="DD14" s="26"/>
      <c r="DE14" s="26"/>
      <c r="DF14" s="27">
        <f t="shared" si="28"/>
        <v>43620</v>
      </c>
      <c r="DG14" s="27">
        <f t="shared" si="28"/>
        <v>27073</v>
      </c>
      <c r="DH14" s="27">
        <f t="shared" si="28"/>
        <v>16547</v>
      </c>
    </row>
    <row r="15" spans="1:112" ht="15.75" x14ac:dyDescent="0.2">
      <c r="A15" s="25" t="s">
        <v>82</v>
      </c>
      <c r="B15" s="26">
        <f t="shared" si="0"/>
        <v>11481</v>
      </c>
      <c r="C15" s="13">
        <v>11231</v>
      </c>
      <c r="D15" s="13">
        <v>250</v>
      </c>
      <c r="E15" s="26">
        <f t="shared" si="1"/>
        <v>0</v>
      </c>
      <c r="F15" s="26"/>
      <c r="G15" s="26"/>
      <c r="H15" s="26">
        <f t="shared" si="2"/>
        <v>0</v>
      </c>
      <c r="I15" s="26"/>
      <c r="J15" s="26"/>
      <c r="K15" s="26">
        <f t="shared" si="3"/>
        <v>0</v>
      </c>
      <c r="L15" s="26"/>
      <c r="M15" s="26"/>
      <c r="N15" s="26">
        <f t="shared" si="4"/>
        <v>0</v>
      </c>
      <c r="O15" s="26"/>
      <c r="P15" s="26"/>
      <c r="Q15" s="26">
        <f t="shared" si="5"/>
        <v>0</v>
      </c>
      <c r="R15" s="26"/>
      <c r="S15" s="26"/>
      <c r="T15" s="26">
        <f t="shared" si="6"/>
        <v>0</v>
      </c>
      <c r="U15" s="26">
        <f t="shared" si="7"/>
        <v>0</v>
      </c>
      <c r="V15" s="26">
        <f t="shared" si="8"/>
        <v>0</v>
      </c>
      <c r="W15" s="26">
        <f t="shared" si="9"/>
        <v>0</v>
      </c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>
        <f t="shared" si="10"/>
        <v>0</v>
      </c>
      <c r="AK15" s="26"/>
      <c r="AL15" s="26"/>
      <c r="AM15" s="26"/>
      <c r="AN15" s="26"/>
      <c r="AO15" s="26"/>
      <c r="AP15" s="26"/>
      <c r="AQ15" s="26"/>
      <c r="AR15" s="26"/>
      <c r="AS15" s="26">
        <f t="shared" si="29"/>
        <v>0</v>
      </c>
      <c r="AT15" s="26">
        <f t="shared" si="30"/>
        <v>0</v>
      </c>
      <c r="AU15" s="26"/>
      <c r="AV15" s="26"/>
      <c r="AW15" s="26">
        <f t="shared" si="11"/>
        <v>0</v>
      </c>
      <c r="AX15" s="26"/>
      <c r="AY15" s="26"/>
      <c r="AZ15" s="26">
        <f t="shared" si="12"/>
        <v>0</v>
      </c>
      <c r="BA15" s="26"/>
      <c r="BB15" s="26"/>
      <c r="BC15" s="26"/>
      <c r="BD15" s="26">
        <f t="shared" si="13"/>
        <v>0</v>
      </c>
      <c r="BE15" s="26"/>
      <c r="BF15" s="26"/>
      <c r="BG15" s="26">
        <f t="shared" si="14"/>
        <v>0</v>
      </c>
      <c r="BH15" s="26"/>
      <c r="BI15" s="26"/>
      <c r="BJ15" s="26">
        <f t="shared" si="15"/>
        <v>0</v>
      </c>
      <c r="BK15" s="26"/>
      <c r="BL15" s="26"/>
      <c r="BM15" s="26">
        <f t="shared" si="16"/>
        <v>0</v>
      </c>
      <c r="BN15" s="26"/>
      <c r="BO15" s="26"/>
      <c r="BP15" s="26"/>
      <c r="BQ15" s="26"/>
      <c r="BR15" s="26"/>
      <c r="BS15" s="26">
        <f t="shared" si="17"/>
        <v>0</v>
      </c>
      <c r="BT15" s="26"/>
      <c r="BU15" s="26"/>
      <c r="BV15" s="26">
        <f t="shared" si="18"/>
        <v>0</v>
      </c>
      <c r="BW15" s="26"/>
      <c r="BX15" s="26"/>
      <c r="BY15" s="26">
        <f t="shared" si="19"/>
        <v>0</v>
      </c>
      <c r="BZ15" s="26"/>
      <c r="CA15" s="26"/>
      <c r="CB15" s="26">
        <f t="shared" si="20"/>
        <v>0</v>
      </c>
      <c r="CC15" s="26"/>
      <c r="CD15" s="26"/>
      <c r="CE15" s="26">
        <f t="shared" si="21"/>
        <v>0</v>
      </c>
      <c r="CF15" s="26"/>
      <c r="CG15" s="26"/>
      <c r="CH15" s="26">
        <f t="shared" si="22"/>
        <v>0</v>
      </c>
      <c r="CI15" s="26"/>
      <c r="CJ15" s="26"/>
      <c r="CK15" s="26">
        <f t="shared" si="23"/>
        <v>0</v>
      </c>
      <c r="CL15" s="26"/>
      <c r="CM15" s="26"/>
      <c r="CN15" s="26">
        <f t="shared" si="24"/>
        <v>0</v>
      </c>
      <c r="CO15" s="26"/>
      <c r="CP15" s="26"/>
      <c r="CQ15" s="26">
        <f t="shared" si="25"/>
        <v>0</v>
      </c>
      <c r="CR15" s="26"/>
      <c r="CS15" s="26"/>
      <c r="CT15" s="26">
        <f t="shared" si="31"/>
        <v>0</v>
      </c>
      <c r="CU15" s="26">
        <f t="shared" si="31"/>
        <v>0</v>
      </c>
      <c r="CV15" s="26">
        <f t="shared" si="31"/>
        <v>0</v>
      </c>
      <c r="CW15" s="26">
        <f t="shared" si="32"/>
        <v>0</v>
      </c>
      <c r="CX15" s="26"/>
      <c r="CY15" s="26"/>
      <c r="CZ15" s="26">
        <f t="shared" si="26"/>
        <v>0</v>
      </c>
      <c r="DA15" s="26"/>
      <c r="DB15" s="26"/>
      <c r="DC15" s="26">
        <f t="shared" si="27"/>
        <v>0</v>
      </c>
      <c r="DD15" s="26"/>
      <c r="DE15" s="26"/>
      <c r="DF15" s="27">
        <f t="shared" si="28"/>
        <v>11481</v>
      </c>
      <c r="DG15" s="27">
        <f t="shared" si="28"/>
        <v>11231</v>
      </c>
      <c r="DH15" s="27">
        <f t="shared" si="28"/>
        <v>250</v>
      </c>
    </row>
    <row r="16" spans="1:112" ht="15.75" x14ac:dyDescent="0.2">
      <c r="A16" s="25" t="s">
        <v>83</v>
      </c>
      <c r="B16" s="26">
        <f t="shared" si="0"/>
        <v>0</v>
      </c>
      <c r="C16" s="26"/>
      <c r="D16" s="26"/>
      <c r="E16" s="26">
        <f t="shared" si="1"/>
        <v>0</v>
      </c>
      <c r="F16" s="26"/>
      <c r="G16" s="26"/>
      <c r="H16" s="26">
        <f t="shared" si="2"/>
        <v>0</v>
      </c>
      <c r="I16" s="26"/>
      <c r="J16" s="26"/>
      <c r="K16" s="26">
        <f t="shared" si="3"/>
        <v>0</v>
      </c>
      <c r="L16" s="26"/>
      <c r="M16" s="26"/>
      <c r="N16" s="26">
        <f t="shared" si="4"/>
        <v>0</v>
      </c>
      <c r="O16" s="26"/>
      <c r="P16" s="26"/>
      <c r="Q16" s="26">
        <f t="shared" si="5"/>
        <v>0</v>
      </c>
      <c r="R16" s="26"/>
      <c r="S16" s="26"/>
      <c r="T16" s="26">
        <f t="shared" si="6"/>
        <v>5642</v>
      </c>
      <c r="U16" s="26">
        <f t="shared" si="7"/>
        <v>5642</v>
      </c>
      <c r="V16" s="26">
        <f t="shared" si="8"/>
        <v>0</v>
      </c>
      <c r="W16" s="26">
        <f t="shared" si="9"/>
        <v>5642</v>
      </c>
      <c r="X16" s="26">
        <v>0</v>
      </c>
      <c r="Y16" s="26">
        <v>5642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f t="shared" si="10"/>
        <v>0</v>
      </c>
      <c r="AK16" s="26"/>
      <c r="AL16" s="26"/>
      <c r="AM16" s="26"/>
      <c r="AN16" s="26"/>
      <c r="AO16" s="26"/>
      <c r="AP16" s="26"/>
      <c r="AQ16" s="26"/>
      <c r="AR16" s="26"/>
      <c r="AS16" s="26">
        <f t="shared" si="29"/>
        <v>0</v>
      </c>
      <c r="AT16" s="26">
        <f t="shared" si="30"/>
        <v>0</v>
      </c>
      <c r="AU16" s="26"/>
      <c r="AV16" s="26"/>
      <c r="AW16" s="26">
        <f t="shared" si="11"/>
        <v>0</v>
      </c>
      <c r="AX16" s="26"/>
      <c r="AY16" s="26"/>
      <c r="AZ16" s="26">
        <f t="shared" si="12"/>
        <v>0</v>
      </c>
      <c r="BA16" s="26"/>
      <c r="BB16" s="26"/>
      <c r="BC16" s="26"/>
      <c r="BD16" s="26">
        <f t="shared" si="13"/>
        <v>0</v>
      </c>
      <c r="BE16" s="26"/>
      <c r="BF16" s="26"/>
      <c r="BG16" s="26">
        <f t="shared" si="14"/>
        <v>0</v>
      </c>
      <c r="BH16" s="26"/>
      <c r="BI16" s="26"/>
      <c r="BJ16" s="26">
        <f t="shared" si="15"/>
        <v>0</v>
      </c>
      <c r="BK16" s="26"/>
      <c r="BL16" s="26"/>
      <c r="BM16" s="26">
        <f t="shared" si="16"/>
        <v>0</v>
      </c>
      <c r="BN16" s="26"/>
      <c r="BO16" s="26"/>
      <c r="BP16" s="26"/>
      <c r="BQ16" s="26"/>
      <c r="BR16" s="26"/>
      <c r="BS16" s="26">
        <f t="shared" si="17"/>
        <v>0</v>
      </c>
      <c r="BT16" s="26"/>
      <c r="BU16" s="26"/>
      <c r="BV16" s="26">
        <f t="shared" si="18"/>
        <v>0</v>
      </c>
      <c r="BW16" s="26"/>
      <c r="BX16" s="26"/>
      <c r="BY16" s="26">
        <f t="shared" si="19"/>
        <v>0</v>
      </c>
      <c r="BZ16" s="26"/>
      <c r="CA16" s="26"/>
      <c r="CB16" s="26">
        <f t="shared" si="20"/>
        <v>0</v>
      </c>
      <c r="CC16" s="26"/>
      <c r="CD16" s="26"/>
      <c r="CE16" s="26">
        <f t="shared" si="21"/>
        <v>0</v>
      </c>
      <c r="CF16" s="26"/>
      <c r="CG16" s="26"/>
      <c r="CH16" s="26">
        <f t="shared" si="22"/>
        <v>0</v>
      </c>
      <c r="CI16" s="26"/>
      <c r="CJ16" s="26"/>
      <c r="CK16" s="26">
        <f t="shared" si="23"/>
        <v>0</v>
      </c>
      <c r="CL16" s="26"/>
      <c r="CM16" s="26"/>
      <c r="CN16" s="26">
        <f t="shared" si="24"/>
        <v>0</v>
      </c>
      <c r="CO16" s="26"/>
      <c r="CP16" s="26"/>
      <c r="CQ16" s="26">
        <f t="shared" si="25"/>
        <v>0</v>
      </c>
      <c r="CR16" s="26"/>
      <c r="CS16" s="26"/>
      <c r="CT16" s="26">
        <f t="shared" si="31"/>
        <v>0</v>
      </c>
      <c r="CU16" s="26">
        <f t="shared" si="31"/>
        <v>0</v>
      </c>
      <c r="CV16" s="26">
        <f t="shared" si="31"/>
        <v>0</v>
      </c>
      <c r="CW16" s="26">
        <f t="shared" si="32"/>
        <v>0</v>
      </c>
      <c r="CX16" s="26"/>
      <c r="CY16" s="26"/>
      <c r="CZ16" s="26">
        <f t="shared" si="26"/>
        <v>0</v>
      </c>
      <c r="DA16" s="26"/>
      <c r="DB16" s="26"/>
      <c r="DC16" s="26">
        <f t="shared" si="27"/>
        <v>0</v>
      </c>
      <c r="DD16" s="26"/>
      <c r="DE16" s="26"/>
      <c r="DF16" s="27">
        <f t="shared" si="28"/>
        <v>5642</v>
      </c>
      <c r="DG16" s="27">
        <f t="shared" si="28"/>
        <v>5642</v>
      </c>
      <c r="DH16" s="27">
        <f t="shared" si="28"/>
        <v>0</v>
      </c>
    </row>
    <row r="17" spans="1:112" ht="15.75" x14ac:dyDescent="0.2">
      <c r="A17" s="25" t="s">
        <v>84</v>
      </c>
      <c r="B17" s="26">
        <f t="shared" si="0"/>
        <v>0</v>
      </c>
      <c r="C17" s="26">
        <v>0</v>
      </c>
      <c r="D17" s="26">
        <v>0</v>
      </c>
      <c r="E17" s="26">
        <f t="shared" si="1"/>
        <v>3800</v>
      </c>
      <c r="F17" s="26">
        <v>2350</v>
      </c>
      <c r="G17" s="26">
        <v>1450</v>
      </c>
      <c r="H17" s="26">
        <f t="shared" si="2"/>
        <v>5500</v>
      </c>
      <c r="I17" s="26">
        <v>3800</v>
      </c>
      <c r="J17" s="26">
        <v>1700</v>
      </c>
      <c r="K17" s="26">
        <f t="shared" si="3"/>
        <v>19000</v>
      </c>
      <c r="L17" s="26">
        <v>19000</v>
      </c>
      <c r="M17" s="26">
        <v>0</v>
      </c>
      <c r="N17" s="26">
        <f t="shared" si="4"/>
        <v>0</v>
      </c>
      <c r="O17" s="26">
        <v>0</v>
      </c>
      <c r="P17" s="26">
        <v>0</v>
      </c>
      <c r="Q17" s="26">
        <f t="shared" si="5"/>
        <v>6266</v>
      </c>
      <c r="R17" s="26">
        <v>0</v>
      </c>
      <c r="S17" s="26">
        <v>6266</v>
      </c>
      <c r="T17" s="26">
        <f t="shared" si="6"/>
        <v>0</v>
      </c>
      <c r="U17" s="26">
        <f t="shared" si="7"/>
        <v>0</v>
      </c>
      <c r="V17" s="26">
        <f t="shared" si="8"/>
        <v>0</v>
      </c>
      <c r="W17" s="26">
        <f t="shared" si="9"/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f t="shared" si="10"/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f t="shared" si="29"/>
        <v>0</v>
      </c>
      <c r="AT17" s="26">
        <f t="shared" si="30"/>
        <v>0</v>
      </c>
      <c r="AU17" s="26">
        <v>0</v>
      </c>
      <c r="AV17" s="26">
        <v>0</v>
      </c>
      <c r="AW17" s="26">
        <f t="shared" si="11"/>
        <v>0</v>
      </c>
      <c r="AX17" s="26">
        <v>0</v>
      </c>
      <c r="AY17" s="26">
        <v>0</v>
      </c>
      <c r="AZ17" s="26">
        <f t="shared" si="12"/>
        <v>0</v>
      </c>
      <c r="BA17" s="26">
        <v>0</v>
      </c>
      <c r="BB17" s="26">
        <v>0</v>
      </c>
      <c r="BC17" s="26">
        <v>0</v>
      </c>
      <c r="BD17" s="26">
        <f t="shared" si="13"/>
        <v>0</v>
      </c>
      <c r="BE17" s="26">
        <v>0</v>
      </c>
      <c r="BF17" s="26">
        <v>0</v>
      </c>
      <c r="BG17" s="26">
        <f t="shared" si="14"/>
        <v>0</v>
      </c>
      <c r="BH17" s="26">
        <v>0</v>
      </c>
      <c r="BI17" s="26">
        <v>0</v>
      </c>
      <c r="BJ17" s="26">
        <f t="shared" si="15"/>
        <v>0</v>
      </c>
      <c r="BK17" s="26">
        <v>0</v>
      </c>
      <c r="BL17" s="26">
        <v>0</v>
      </c>
      <c r="BM17" s="26">
        <f t="shared" si="16"/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f t="shared" si="17"/>
        <v>0</v>
      </c>
      <c r="BT17" s="26">
        <v>0</v>
      </c>
      <c r="BU17" s="26">
        <v>0</v>
      </c>
      <c r="BV17" s="26">
        <f t="shared" si="18"/>
        <v>0</v>
      </c>
      <c r="BW17" s="26">
        <v>0</v>
      </c>
      <c r="BX17" s="26">
        <v>0</v>
      </c>
      <c r="BY17" s="26">
        <f t="shared" si="19"/>
        <v>0</v>
      </c>
      <c r="BZ17" s="26">
        <v>0</v>
      </c>
      <c r="CA17" s="26">
        <v>0</v>
      </c>
      <c r="CB17" s="26">
        <f t="shared" si="20"/>
        <v>0</v>
      </c>
      <c r="CC17" s="26">
        <v>0</v>
      </c>
      <c r="CD17" s="26">
        <v>0</v>
      </c>
      <c r="CE17" s="26">
        <f t="shared" si="21"/>
        <v>0</v>
      </c>
      <c r="CF17" s="26">
        <v>0</v>
      </c>
      <c r="CG17" s="26">
        <v>0</v>
      </c>
      <c r="CH17" s="26">
        <f t="shared" si="22"/>
        <v>0</v>
      </c>
      <c r="CI17" s="26">
        <v>0</v>
      </c>
      <c r="CJ17" s="26">
        <v>0</v>
      </c>
      <c r="CK17" s="26">
        <f t="shared" si="23"/>
        <v>0</v>
      </c>
      <c r="CL17" s="26">
        <v>0</v>
      </c>
      <c r="CM17" s="26">
        <v>0</v>
      </c>
      <c r="CN17" s="26">
        <f t="shared" si="24"/>
        <v>0</v>
      </c>
      <c r="CO17" s="26">
        <v>0</v>
      </c>
      <c r="CP17" s="26">
        <v>0</v>
      </c>
      <c r="CQ17" s="26">
        <f t="shared" si="25"/>
        <v>0</v>
      </c>
      <c r="CR17" s="26">
        <v>0</v>
      </c>
      <c r="CS17" s="26">
        <v>0</v>
      </c>
      <c r="CT17" s="26">
        <f t="shared" si="31"/>
        <v>0</v>
      </c>
      <c r="CU17" s="26">
        <f t="shared" si="31"/>
        <v>0</v>
      </c>
      <c r="CV17" s="26">
        <f t="shared" si="31"/>
        <v>0</v>
      </c>
      <c r="CW17" s="26">
        <f t="shared" si="32"/>
        <v>0</v>
      </c>
      <c r="CX17" s="26">
        <v>0</v>
      </c>
      <c r="CY17" s="26">
        <v>0</v>
      </c>
      <c r="CZ17" s="26">
        <f t="shared" si="26"/>
        <v>0</v>
      </c>
      <c r="DA17" s="26">
        <v>0</v>
      </c>
      <c r="DB17" s="26">
        <v>0</v>
      </c>
      <c r="DC17" s="26">
        <f t="shared" si="27"/>
        <v>0</v>
      </c>
      <c r="DD17" s="26">
        <v>0</v>
      </c>
      <c r="DE17" s="26">
        <v>0</v>
      </c>
      <c r="DF17" s="27">
        <f t="shared" si="28"/>
        <v>34566</v>
      </c>
      <c r="DG17" s="27">
        <f t="shared" si="28"/>
        <v>25150</v>
      </c>
      <c r="DH17" s="27">
        <f t="shared" si="28"/>
        <v>9416</v>
      </c>
    </row>
    <row r="18" spans="1:112" ht="15.75" x14ac:dyDescent="0.2">
      <c r="A18" s="25" t="s">
        <v>85</v>
      </c>
      <c r="B18" s="26">
        <f t="shared" si="0"/>
        <v>22282</v>
      </c>
      <c r="C18" s="26">
        <v>18382</v>
      </c>
      <c r="D18" s="26">
        <v>3900</v>
      </c>
      <c r="E18" s="26">
        <f t="shared" si="1"/>
        <v>0</v>
      </c>
      <c r="F18" s="26"/>
      <c r="G18" s="26"/>
      <c r="H18" s="26">
        <f t="shared" si="2"/>
        <v>0</v>
      </c>
      <c r="I18" s="26"/>
      <c r="J18" s="26"/>
      <c r="K18" s="26">
        <f t="shared" si="3"/>
        <v>0</v>
      </c>
      <c r="L18" s="26"/>
      <c r="M18" s="26"/>
      <c r="N18" s="26">
        <f t="shared" si="4"/>
        <v>0</v>
      </c>
      <c r="O18" s="26"/>
      <c r="P18" s="26"/>
      <c r="Q18" s="26">
        <f t="shared" si="5"/>
        <v>0</v>
      </c>
      <c r="R18" s="26"/>
      <c r="S18" s="26"/>
      <c r="T18" s="26">
        <f t="shared" si="6"/>
        <v>0</v>
      </c>
      <c r="U18" s="26">
        <f t="shared" si="7"/>
        <v>0</v>
      </c>
      <c r="V18" s="26">
        <f t="shared" si="8"/>
        <v>0</v>
      </c>
      <c r="W18" s="26">
        <f t="shared" si="9"/>
        <v>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f t="shared" si="10"/>
        <v>0</v>
      </c>
      <c r="AK18" s="26"/>
      <c r="AL18" s="26"/>
      <c r="AM18" s="26"/>
      <c r="AN18" s="26"/>
      <c r="AO18" s="26"/>
      <c r="AP18" s="26"/>
      <c r="AQ18" s="26"/>
      <c r="AR18" s="26"/>
      <c r="AS18" s="26">
        <f t="shared" si="29"/>
        <v>0</v>
      </c>
      <c r="AT18" s="26">
        <f t="shared" si="30"/>
        <v>0</v>
      </c>
      <c r="AU18" s="26"/>
      <c r="AV18" s="26"/>
      <c r="AW18" s="26">
        <f t="shared" si="11"/>
        <v>0</v>
      </c>
      <c r="AX18" s="26"/>
      <c r="AY18" s="26"/>
      <c r="AZ18" s="26">
        <f t="shared" si="12"/>
        <v>0</v>
      </c>
      <c r="BA18" s="26"/>
      <c r="BB18" s="26"/>
      <c r="BC18" s="26"/>
      <c r="BD18" s="26">
        <f t="shared" si="13"/>
        <v>0</v>
      </c>
      <c r="BE18" s="26"/>
      <c r="BF18" s="26"/>
      <c r="BG18" s="26">
        <f t="shared" si="14"/>
        <v>0</v>
      </c>
      <c r="BH18" s="26"/>
      <c r="BI18" s="26"/>
      <c r="BJ18" s="26">
        <f t="shared" si="15"/>
        <v>0</v>
      </c>
      <c r="BK18" s="26"/>
      <c r="BL18" s="26"/>
      <c r="BM18" s="26">
        <f t="shared" si="16"/>
        <v>0</v>
      </c>
      <c r="BN18" s="26"/>
      <c r="BO18" s="26"/>
      <c r="BP18" s="26"/>
      <c r="BQ18" s="26"/>
      <c r="BR18" s="26"/>
      <c r="BS18" s="26">
        <f t="shared" si="17"/>
        <v>0</v>
      </c>
      <c r="BT18" s="26"/>
      <c r="BU18" s="26"/>
      <c r="BV18" s="26">
        <f t="shared" si="18"/>
        <v>0</v>
      </c>
      <c r="BW18" s="26"/>
      <c r="BX18" s="26"/>
      <c r="BY18" s="26">
        <f t="shared" si="19"/>
        <v>0</v>
      </c>
      <c r="BZ18" s="26"/>
      <c r="CA18" s="26"/>
      <c r="CB18" s="26">
        <f t="shared" si="20"/>
        <v>0</v>
      </c>
      <c r="CC18" s="26"/>
      <c r="CD18" s="26"/>
      <c r="CE18" s="26">
        <f t="shared" si="21"/>
        <v>0</v>
      </c>
      <c r="CF18" s="26"/>
      <c r="CG18" s="26"/>
      <c r="CH18" s="26">
        <f t="shared" si="22"/>
        <v>0</v>
      </c>
      <c r="CI18" s="26"/>
      <c r="CJ18" s="26"/>
      <c r="CK18" s="26">
        <f t="shared" si="23"/>
        <v>0</v>
      </c>
      <c r="CL18" s="26"/>
      <c r="CM18" s="26"/>
      <c r="CN18" s="26">
        <f t="shared" si="24"/>
        <v>0</v>
      </c>
      <c r="CO18" s="26"/>
      <c r="CP18" s="26"/>
      <c r="CQ18" s="26">
        <f t="shared" si="25"/>
        <v>0</v>
      </c>
      <c r="CR18" s="26"/>
      <c r="CS18" s="26"/>
      <c r="CT18" s="26">
        <f t="shared" si="31"/>
        <v>0</v>
      </c>
      <c r="CU18" s="26">
        <f t="shared" si="31"/>
        <v>0</v>
      </c>
      <c r="CV18" s="26">
        <f t="shared" si="31"/>
        <v>0</v>
      </c>
      <c r="CW18" s="26">
        <f t="shared" si="32"/>
        <v>0</v>
      </c>
      <c r="CX18" s="26"/>
      <c r="CY18" s="26"/>
      <c r="CZ18" s="26">
        <f t="shared" si="26"/>
        <v>0</v>
      </c>
      <c r="DA18" s="26"/>
      <c r="DB18" s="26"/>
      <c r="DC18" s="26">
        <f t="shared" si="27"/>
        <v>0</v>
      </c>
      <c r="DD18" s="26"/>
      <c r="DE18" s="26"/>
      <c r="DF18" s="27">
        <f t="shared" si="28"/>
        <v>22282</v>
      </c>
      <c r="DG18" s="27">
        <f t="shared" si="28"/>
        <v>18382</v>
      </c>
      <c r="DH18" s="27">
        <f t="shared" si="28"/>
        <v>3900</v>
      </c>
    </row>
    <row r="19" spans="1:112" ht="15.75" x14ac:dyDescent="0.2">
      <c r="A19" s="25" t="s">
        <v>86</v>
      </c>
      <c r="B19" s="26">
        <f t="shared" si="0"/>
        <v>1540</v>
      </c>
      <c r="C19" s="26">
        <v>1400</v>
      </c>
      <c r="D19" s="26">
        <v>140</v>
      </c>
      <c r="E19" s="26">
        <f t="shared" si="1"/>
        <v>0</v>
      </c>
      <c r="F19" s="26">
        <v>0</v>
      </c>
      <c r="G19" s="26">
        <v>0</v>
      </c>
      <c r="H19" s="26">
        <f t="shared" si="2"/>
        <v>0</v>
      </c>
      <c r="I19" s="26">
        <v>0</v>
      </c>
      <c r="J19" s="26">
        <v>0</v>
      </c>
      <c r="K19" s="26">
        <f t="shared" si="3"/>
        <v>0</v>
      </c>
      <c r="L19" s="26">
        <v>0</v>
      </c>
      <c r="M19" s="26">
        <v>0</v>
      </c>
      <c r="N19" s="26">
        <f t="shared" si="4"/>
        <v>0</v>
      </c>
      <c r="O19" s="26">
        <v>0</v>
      </c>
      <c r="P19" s="26">
        <v>0</v>
      </c>
      <c r="Q19" s="26">
        <f t="shared" si="5"/>
        <v>480</v>
      </c>
      <c r="R19" s="26">
        <v>280</v>
      </c>
      <c r="S19" s="26">
        <v>200</v>
      </c>
      <c r="T19" s="26">
        <f t="shared" si="6"/>
        <v>4624</v>
      </c>
      <c r="U19" s="26">
        <f t="shared" si="7"/>
        <v>4322</v>
      </c>
      <c r="V19" s="26">
        <f t="shared" si="8"/>
        <v>302</v>
      </c>
      <c r="W19" s="26">
        <f t="shared" si="9"/>
        <v>1407</v>
      </c>
      <c r="X19" s="26">
        <v>144</v>
      </c>
      <c r="Y19" s="26">
        <v>1023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240</v>
      </c>
      <c r="AH19" s="26">
        <v>0</v>
      </c>
      <c r="AI19" s="26">
        <v>0</v>
      </c>
      <c r="AJ19" s="26">
        <f t="shared" si="10"/>
        <v>302</v>
      </c>
      <c r="AK19" s="26">
        <v>0</v>
      </c>
      <c r="AL19" s="26">
        <v>302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f t="shared" si="29"/>
        <v>0</v>
      </c>
      <c r="AT19" s="26">
        <f t="shared" si="30"/>
        <v>0</v>
      </c>
      <c r="AU19" s="26">
        <v>0</v>
      </c>
      <c r="AV19" s="26">
        <v>0</v>
      </c>
      <c r="AW19" s="26">
        <f t="shared" si="11"/>
        <v>0</v>
      </c>
      <c r="AX19" s="26">
        <v>0</v>
      </c>
      <c r="AY19" s="26">
        <v>0</v>
      </c>
      <c r="AZ19" s="26">
        <f t="shared" si="12"/>
        <v>0</v>
      </c>
      <c r="BA19" s="26">
        <v>0</v>
      </c>
      <c r="BB19" s="26">
        <v>0</v>
      </c>
      <c r="BC19" s="26">
        <v>0</v>
      </c>
      <c r="BD19" s="26">
        <f t="shared" si="13"/>
        <v>0</v>
      </c>
      <c r="BE19" s="26">
        <v>0</v>
      </c>
      <c r="BF19" s="26">
        <v>0</v>
      </c>
      <c r="BG19" s="26">
        <f t="shared" si="14"/>
        <v>0</v>
      </c>
      <c r="BH19" s="26">
        <v>0</v>
      </c>
      <c r="BI19" s="26">
        <v>0</v>
      </c>
      <c r="BJ19" s="26">
        <f t="shared" si="15"/>
        <v>0</v>
      </c>
      <c r="BK19" s="26">
        <v>0</v>
      </c>
      <c r="BL19" s="26">
        <v>0</v>
      </c>
      <c r="BM19" s="26">
        <f t="shared" si="16"/>
        <v>520</v>
      </c>
      <c r="BN19" s="26">
        <v>520</v>
      </c>
      <c r="BO19" s="26">
        <v>0</v>
      </c>
      <c r="BP19" s="26">
        <v>0</v>
      </c>
      <c r="BQ19" s="26">
        <v>0</v>
      </c>
      <c r="BR19" s="26">
        <v>0</v>
      </c>
      <c r="BS19" s="26">
        <f t="shared" si="17"/>
        <v>0</v>
      </c>
      <c r="BT19" s="26">
        <v>0</v>
      </c>
      <c r="BU19" s="26">
        <v>0</v>
      </c>
      <c r="BV19" s="26">
        <f t="shared" si="18"/>
        <v>0</v>
      </c>
      <c r="BW19" s="26">
        <v>0</v>
      </c>
      <c r="BX19" s="26">
        <v>0</v>
      </c>
      <c r="BY19" s="26">
        <f t="shared" si="19"/>
        <v>0</v>
      </c>
      <c r="BZ19" s="26">
        <v>0</v>
      </c>
      <c r="CA19" s="26">
        <v>0</v>
      </c>
      <c r="CB19" s="26">
        <f t="shared" si="20"/>
        <v>0</v>
      </c>
      <c r="CC19" s="26">
        <v>0</v>
      </c>
      <c r="CD19" s="26">
        <v>0</v>
      </c>
      <c r="CE19" s="26">
        <f t="shared" si="21"/>
        <v>0</v>
      </c>
      <c r="CF19" s="26">
        <v>0</v>
      </c>
      <c r="CG19" s="26">
        <v>0</v>
      </c>
      <c r="CH19" s="26">
        <f t="shared" si="22"/>
        <v>0</v>
      </c>
      <c r="CI19" s="26">
        <v>0</v>
      </c>
      <c r="CJ19" s="26">
        <v>0</v>
      </c>
      <c r="CK19" s="26">
        <f t="shared" si="23"/>
        <v>0</v>
      </c>
      <c r="CL19" s="26">
        <v>0</v>
      </c>
      <c r="CM19" s="26">
        <v>0</v>
      </c>
      <c r="CN19" s="26">
        <f t="shared" si="24"/>
        <v>0</v>
      </c>
      <c r="CO19" s="26">
        <v>0</v>
      </c>
      <c r="CP19" s="26">
        <v>0</v>
      </c>
      <c r="CQ19" s="26">
        <f t="shared" si="25"/>
        <v>0</v>
      </c>
      <c r="CR19" s="26">
        <v>0</v>
      </c>
      <c r="CS19" s="26">
        <v>0</v>
      </c>
      <c r="CT19" s="26">
        <f t="shared" si="31"/>
        <v>2395</v>
      </c>
      <c r="CU19" s="26">
        <f t="shared" si="31"/>
        <v>2395</v>
      </c>
      <c r="CV19" s="26">
        <f t="shared" si="31"/>
        <v>0</v>
      </c>
      <c r="CW19" s="26">
        <f t="shared" si="32"/>
        <v>0</v>
      </c>
      <c r="CX19" s="26">
        <v>0</v>
      </c>
      <c r="CY19" s="26">
        <v>0</v>
      </c>
      <c r="CZ19" s="26">
        <f t="shared" si="26"/>
        <v>2395</v>
      </c>
      <c r="DA19" s="26">
        <v>2395</v>
      </c>
      <c r="DB19" s="26">
        <v>0</v>
      </c>
      <c r="DC19" s="26">
        <f t="shared" si="27"/>
        <v>0</v>
      </c>
      <c r="DD19" s="26">
        <v>0</v>
      </c>
      <c r="DE19" s="26">
        <v>0</v>
      </c>
      <c r="DF19" s="27">
        <f t="shared" si="28"/>
        <v>6644</v>
      </c>
      <c r="DG19" s="27">
        <f t="shared" si="28"/>
        <v>6002</v>
      </c>
      <c r="DH19" s="27">
        <f t="shared" si="28"/>
        <v>642</v>
      </c>
    </row>
    <row r="20" spans="1:112" ht="15.75" x14ac:dyDescent="0.2">
      <c r="A20" s="25" t="s">
        <v>87</v>
      </c>
      <c r="B20" s="26">
        <f t="shared" si="0"/>
        <v>200</v>
      </c>
      <c r="C20" s="26">
        <v>200</v>
      </c>
      <c r="D20" s="26">
        <v>0</v>
      </c>
      <c r="E20" s="26">
        <f t="shared" si="1"/>
        <v>773</v>
      </c>
      <c r="F20" s="26">
        <v>580</v>
      </c>
      <c r="G20" s="26">
        <v>193</v>
      </c>
      <c r="H20" s="26">
        <f t="shared" si="2"/>
        <v>0</v>
      </c>
      <c r="I20" s="26">
        <v>0</v>
      </c>
      <c r="J20" s="26">
        <v>0</v>
      </c>
      <c r="K20" s="26">
        <f t="shared" si="3"/>
        <v>0</v>
      </c>
      <c r="L20" s="26">
        <v>0</v>
      </c>
      <c r="M20" s="26">
        <v>0</v>
      </c>
      <c r="N20" s="26">
        <f t="shared" si="4"/>
        <v>0</v>
      </c>
      <c r="O20" s="26">
        <v>0</v>
      </c>
      <c r="P20" s="26">
        <v>0</v>
      </c>
      <c r="Q20" s="26">
        <f t="shared" si="5"/>
        <v>0</v>
      </c>
      <c r="R20" s="26">
        <v>0</v>
      </c>
      <c r="S20" s="26">
        <v>0</v>
      </c>
      <c r="T20" s="26">
        <f t="shared" si="6"/>
        <v>757</v>
      </c>
      <c r="U20" s="26">
        <f t="shared" si="7"/>
        <v>755</v>
      </c>
      <c r="V20" s="26">
        <f t="shared" si="8"/>
        <v>2</v>
      </c>
      <c r="W20" s="26">
        <f t="shared" si="9"/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f t="shared" si="10"/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f t="shared" si="29"/>
        <v>0</v>
      </c>
      <c r="AT20" s="26">
        <f t="shared" si="30"/>
        <v>0</v>
      </c>
      <c r="AU20" s="26">
        <v>0</v>
      </c>
      <c r="AV20" s="26">
        <v>0</v>
      </c>
      <c r="AW20" s="26">
        <f t="shared" si="11"/>
        <v>0</v>
      </c>
      <c r="AX20" s="26">
        <v>0</v>
      </c>
      <c r="AY20" s="26">
        <v>0</v>
      </c>
      <c r="AZ20" s="26">
        <f t="shared" si="12"/>
        <v>0</v>
      </c>
      <c r="BA20" s="26">
        <v>0</v>
      </c>
      <c r="BB20" s="26">
        <v>0</v>
      </c>
      <c r="BC20" s="26">
        <v>0</v>
      </c>
      <c r="BD20" s="26">
        <f t="shared" si="13"/>
        <v>0</v>
      </c>
      <c r="BE20" s="26">
        <v>0</v>
      </c>
      <c r="BF20" s="26">
        <v>0</v>
      </c>
      <c r="BG20" s="26">
        <f t="shared" si="14"/>
        <v>0</v>
      </c>
      <c r="BH20" s="26">
        <v>0</v>
      </c>
      <c r="BI20" s="26">
        <v>0</v>
      </c>
      <c r="BJ20" s="26">
        <f t="shared" si="15"/>
        <v>0</v>
      </c>
      <c r="BK20" s="26">
        <v>0</v>
      </c>
      <c r="BL20" s="26">
        <v>0</v>
      </c>
      <c r="BM20" s="26">
        <f t="shared" si="16"/>
        <v>495</v>
      </c>
      <c r="BN20" s="26">
        <v>495</v>
      </c>
      <c r="BO20" s="26">
        <v>0</v>
      </c>
      <c r="BP20" s="26">
        <v>0</v>
      </c>
      <c r="BQ20" s="26">
        <v>0</v>
      </c>
      <c r="BR20" s="26">
        <v>0</v>
      </c>
      <c r="BS20" s="26">
        <f t="shared" si="17"/>
        <v>0</v>
      </c>
      <c r="BT20" s="26">
        <v>0</v>
      </c>
      <c r="BU20" s="26">
        <v>0</v>
      </c>
      <c r="BV20" s="26">
        <f t="shared" si="18"/>
        <v>0</v>
      </c>
      <c r="BW20" s="26">
        <v>0</v>
      </c>
      <c r="BX20" s="26">
        <v>0</v>
      </c>
      <c r="BY20" s="26">
        <f t="shared" si="19"/>
        <v>0</v>
      </c>
      <c r="BZ20" s="26">
        <v>0</v>
      </c>
      <c r="CA20" s="26">
        <v>0</v>
      </c>
      <c r="CB20" s="26">
        <f t="shared" si="20"/>
        <v>0</v>
      </c>
      <c r="CC20" s="26">
        <v>0</v>
      </c>
      <c r="CD20" s="26">
        <v>0</v>
      </c>
      <c r="CE20" s="26">
        <f t="shared" si="21"/>
        <v>0</v>
      </c>
      <c r="CF20" s="26">
        <v>0</v>
      </c>
      <c r="CG20" s="26">
        <v>0</v>
      </c>
      <c r="CH20" s="26">
        <f t="shared" si="22"/>
        <v>0</v>
      </c>
      <c r="CI20" s="26">
        <v>0</v>
      </c>
      <c r="CJ20" s="26">
        <v>0</v>
      </c>
      <c r="CK20" s="26">
        <f t="shared" si="23"/>
        <v>0</v>
      </c>
      <c r="CL20" s="26">
        <v>0</v>
      </c>
      <c r="CM20" s="26">
        <v>0</v>
      </c>
      <c r="CN20" s="26">
        <f t="shared" si="24"/>
        <v>0</v>
      </c>
      <c r="CO20" s="26">
        <v>0</v>
      </c>
      <c r="CP20" s="26">
        <v>0</v>
      </c>
      <c r="CQ20" s="26">
        <f t="shared" si="25"/>
        <v>0</v>
      </c>
      <c r="CR20" s="26">
        <v>0</v>
      </c>
      <c r="CS20" s="26">
        <v>0</v>
      </c>
      <c r="CT20" s="26">
        <f t="shared" si="31"/>
        <v>262</v>
      </c>
      <c r="CU20" s="26">
        <f t="shared" si="31"/>
        <v>260</v>
      </c>
      <c r="CV20" s="26">
        <f t="shared" si="31"/>
        <v>2</v>
      </c>
      <c r="CW20" s="26">
        <f t="shared" si="32"/>
        <v>0</v>
      </c>
      <c r="CX20" s="26">
        <v>0</v>
      </c>
      <c r="CY20" s="26">
        <v>0</v>
      </c>
      <c r="CZ20" s="26">
        <f t="shared" si="26"/>
        <v>262</v>
      </c>
      <c r="DA20" s="26">
        <v>260</v>
      </c>
      <c r="DB20" s="26">
        <v>2</v>
      </c>
      <c r="DC20" s="26">
        <f t="shared" si="27"/>
        <v>0</v>
      </c>
      <c r="DD20" s="26">
        <v>0</v>
      </c>
      <c r="DE20" s="26"/>
      <c r="DF20" s="27">
        <f t="shared" si="28"/>
        <v>1730</v>
      </c>
      <c r="DG20" s="27">
        <f t="shared" si="28"/>
        <v>1535</v>
      </c>
      <c r="DH20" s="27">
        <f t="shared" si="28"/>
        <v>195</v>
      </c>
    </row>
    <row r="21" spans="1:112" ht="15.75" x14ac:dyDescent="0.2">
      <c r="A21" s="25" t="s">
        <v>88</v>
      </c>
      <c r="B21" s="26">
        <f t="shared" si="0"/>
        <v>928</v>
      </c>
      <c r="C21" s="26">
        <v>698</v>
      </c>
      <c r="D21" s="26">
        <v>230</v>
      </c>
      <c r="E21" s="26">
        <f t="shared" si="1"/>
        <v>0</v>
      </c>
      <c r="F21" s="26">
        <v>0</v>
      </c>
      <c r="G21" s="26">
        <v>0</v>
      </c>
      <c r="H21" s="26">
        <f t="shared" si="2"/>
        <v>0</v>
      </c>
      <c r="I21" s="26">
        <v>0</v>
      </c>
      <c r="J21" s="26">
        <v>0</v>
      </c>
      <c r="K21" s="26">
        <f t="shared" si="3"/>
        <v>188</v>
      </c>
      <c r="L21" s="26">
        <v>160</v>
      </c>
      <c r="M21" s="26">
        <v>28</v>
      </c>
      <c r="N21" s="26">
        <f t="shared" si="4"/>
        <v>0</v>
      </c>
      <c r="O21" s="26">
        <v>0</v>
      </c>
      <c r="P21" s="26">
        <v>0</v>
      </c>
      <c r="Q21" s="26">
        <f t="shared" si="5"/>
        <v>1064</v>
      </c>
      <c r="R21" s="26">
        <v>964</v>
      </c>
      <c r="S21" s="26">
        <v>100</v>
      </c>
      <c r="T21" s="26">
        <f t="shared" si="6"/>
        <v>320</v>
      </c>
      <c r="U21" s="26">
        <f t="shared" si="7"/>
        <v>240</v>
      </c>
      <c r="V21" s="26">
        <f t="shared" si="8"/>
        <v>80</v>
      </c>
      <c r="W21" s="26">
        <f t="shared" si="9"/>
        <v>240</v>
      </c>
      <c r="X21" s="26">
        <v>0</v>
      </c>
      <c r="Y21" s="26">
        <v>240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f t="shared" si="10"/>
        <v>80</v>
      </c>
      <c r="AK21" s="26">
        <v>0</v>
      </c>
      <c r="AL21" s="26">
        <v>80</v>
      </c>
      <c r="AM21" s="26"/>
      <c r="AN21" s="26"/>
      <c r="AO21" s="26"/>
      <c r="AP21" s="26"/>
      <c r="AQ21" s="26"/>
      <c r="AR21" s="26"/>
      <c r="AS21" s="26">
        <f t="shared" si="29"/>
        <v>0</v>
      </c>
      <c r="AT21" s="26">
        <f t="shared" si="30"/>
        <v>0</v>
      </c>
      <c r="AU21" s="26"/>
      <c r="AV21" s="26"/>
      <c r="AW21" s="26">
        <f t="shared" si="11"/>
        <v>0</v>
      </c>
      <c r="AX21" s="26"/>
      <c r="AY21" s="26"/>
      <c r="AZ21" s="26">
        <f t="shared" si="12"/>
        <v>0</v>
      </c>
      <c r="BA21" s="26"/>
      <c r="BB21" s="26"/>
      <c r="BC21" s="26"/>
      <c r="BD21" s="26">
        <f t="shared" si="13"/>
        <v>0</v>
      </c>
      <c r="BE21" s="26"/>
      <c r="BF21" s="26"/>
      <c r="BG21" s="26">
        <f t="shared" si="14"/>
        <v>0</v>
      </c>
      <c r="BH21" s="26"/>
      <c r="BI21" s="26"/>
      <c r="BJ21" s="26">
        <f t="shared" si="15"/>
        <v>0</v>
      </c>
      <c r="BK21" s="26"/>
      <c r="BL21" s="26"/>
      <c r="BM21" s="26">
        <f t="shared" si="16"/>
        <v>0</v>
      </c>
      <c r="BN21" s="26"/>
      <c r="BO21" s="26"/>
      <c r="BP21" s="26"/>
      <c r="BQ21" s="26"/>
      <c r="BR21" s="26"/>
      <c r="BS21" s="26">
        <f t="shared" si="17"/>
        <v>0</v>
      </c>
      <c r="BT21" s="26"/>
      <c r="BU21" s="26"/>
      <c r="BV21" s="26">
        <f t="shared" si="18"/>
        <v>0</v>
      </c>
      <c r="BW21" s="26"/>
      <c r="BX21" s="26"/>
      <c r="BY21" s="26">
        <f t="shared" si="19"/>
        <v>0</v>
      </c>
      <c r="BZ21" s="26"/>
      <c r="CA21" s="26"/>
      <c r="CB21" s="26">
        <f t="shared" si="20"/>
        <v>0</v>
      </c>
      <c r="CC21" s="26"/>
      <c r="CD21" s="26"/>
      <c r="CE21" s="26">
        <f t="shared" si="21"/>
        <v>0</v>
      </c>
      <c r="CF21" s="26"/>
      <c r="CG21" s="26"/>
      <c r="CH21" s="26">
        <f t="shared" si="22"/>
        <v>0</v>
      </c>
      <c r="CI21" s="26"/>
      <c r="CJ21" s="26"/>
      <c r="CK21" s="26">
        <f t="shared" si="23"/>
        <v>0</v>
      </c>
      <c r="CL21" s="26"/>
      <c r="CM21" s="26"/>
      <c r="CN21" s="26">
        <f t="shared" si="24"/>
        <v>0</v>
      </c>
      <c r="CO21" s="26"/>
      <c r="CP21" s="26"/>
      <c r="CQ21" s="26">
        <f t="shared" si="25"/>
        <v>0</v>
      </c>
      <c r="CR21" s="26"/>
      <c r="CS21" s="26"/>
      <c r="CT21" s="26">
        <f t="shared" si="31"/>
        <v>0</v>
      </c>
      <c r="CU21" s="26">
        <f t="shared" si="31"/>
        <v>0</v>
      </c>
      <c r="CV21" s="26">
        <f t="shared" si="31"/>
        <v>0</v>
      </c>
      <c r="CW21" s="26">
        <f t="shared" si="32"/>
        <v>0</v>
      </c>
      <c r="CX21" s="26"/>
      <c r="CY21" s="26"/>
      <c r="CZ21" s="26">
        <f t="shared" si="26"/>
        <v>0</v>
      </c>
      <c r="DA21" s="26"/>
      <c r="DB21" s="26"/>
      <c r="DC21" s="26">
        <f t="shared" si="27"/>
        <v>0</v>
      </c>
      <c r="DD21" s="26"/>
      <c r="DE21" s="26"/>
      <c r="DF21" s="27">
        <f t="shared" si="28"/>
        <v>2500</v>
      </c>
      <c r="DG21" s="27">
        <f t="shared" si="28"/>
        <v>2062</v>
      </c>
      <c r="DH21" s="27">
        <f t="shared" si="28"/>
        <v>438</v>
      </c>
    </row>
    <row r="22" spans="1:112" ht="15.75" x14ac:dyDescent="0.2">
      <c r="A22" s="25" t="s">
        <v>89</v>
      </c>
      <c r="B22" s="26">
        <f t="shared" si="0"/>
        <v>0</v>
      </c>
      <c r="C22" s="26"/>
      <c r="D22" s="26"/>
      <c r="E22" s="26">
        <f t="shared" si="1"/>
        <v>0</v>
      </c>
      <c r="F22" s="26"/>
      <c r="G22" s="26"/>
      <c r="H22" s="26">
        <f t="shared" si="2"/>
        <v>0</v>
      </c>
      <c r="I22" s="26"/>
      <c r="J22" s="26"/>
      <c r="K22" s="26">
        <f t="shared" si="3"/>
        <v>3390</v>
      </c>
      <c r="L22" s="26">
        <v>3390</v>
      </c>
      <c r="M22" s="26">
        <v>0</v>
      </c>
      <c r="N22" s="26">
        <f t="shared" si="4"/>
        <v>600</v>
      </c>
      <c r="O22" s="26">
        <v>600</v>
      </c>
      <c r="P22" s="26">
        <v>0</v>
      </c>
      <c r="Q22" s="26">
        <f t="shared" si="5"/>
        <v>1530</v>
      </c>
      <c r="R22" s="26">
        <v>1530</v>
      </c>
      <c r="S22" s="26">
        <v>0</v>
      </c>
      <c r="T22" s="26">
        <f t="shared" si="6"/>
        <v>270</v>
      </c>
      <c r="U22" s="26">
        <f t="shared" si="7"/>
        <v>270</v>
      </c>
      <c r="V22" s="26">
        <f t="shared" si="8"/>
        <v>0</v>
      </c>
      <c r="W22" s="26">
        <f t="shared" si="9"/>
        <v>270</v>
      </c>
      <c r="X22" s="26">
        <v>270</v>
      </c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>
        <f t="shared" si="10"/>
        <v>0</v>
      </c>
      <c r="AK22" s="26"/>
      <c r="AL22" s="26"/>
      <c r="AM22" s="26"/>
      <c r="AN22" s="26"/>
      <c r="AO22" s="26"/>
      <c r="AP22" s="26"/>
      <c r="AQ22" s="26"/>
      <c r="AR22" s="26"/>
      <c r="AS22" s="26">
        <f t="shared" si="29"/>
        <v>0</v>
      </c>
      <c r="AT22" s="26">
        <f t="shared" si="30"/>
        <v>0</v>
      </c>
      <c r="AU22" s="26"/>
      <c r="AV22" s="26"/>
      <c r="AW22" s="26">
        <f t="shared" si="11"/>
        <v>0</v>
      </c>
      <c r="AX22" s="26"/>
      <c r="AY22" s="26"/>
      <c r="AZ22" s="26">
        <f t="shared" si="12"/>
        <v>0</v>
      </c>
      <c r="BA22" s="26"/>
      <c r="BB22" s="26"/>
      <c r="BC22" s="26"/>
      <c r="BD22" s="26">
        <f t="shared" si="13"/>
        <v>0</v>
      </c>
      <c r="BE22" s="26"/>
      <c r="BF22" s="26"/>
      <c r="BG22" s="26">
        <f t="shared" si="14"/>
        <v>0</v>
      </c>
      <c r="BH22" s="26"/>
      <c r="BI22" s="26"/>
      <c r="BJ22" s="26">
        <f t="shared" si="15"/>
        <v>0</v>
      </c>
      <c r="BK22" s="26"/>
      <c r="BL22" s="26"/>
      <c r="BM22" s="26">
        <f t="shared" si="16"/>
        <v>0</v>
      </c>
      <c r="BN22" s="26"/>
      <c r="BO22" s="26"/>
      <c r="BP22" s="26"/>
      <c r="BQ22" s="26"/>
      <c r="BR22" s="26"/>
      <c r="BS22" s="26">
        <f t="shared" si="17"/>
        <v>0</v>
      </c>
      <c r="BT22" s="26"/>
      <c r="BU22" s="26"/>
      <c r="BV22" s="26">
        <f t="shared" si="18"/>
        <v>0</v>
      </c>
      <c r="BW22" s="26"/>
      <c r="BX22" s="26"/>
      <c r="BY22" s="26">
        <f t="shared" si="19"/>
        <v>0</v>
      </c>
      <c r="BZ22" s="26"/>
      <c r="CA22" s="26"/>
      <c r="CB22" s="26">
        <f t="shared" si="20"/>
        <v>0</v>
      </c>
      <c r="CC22" s="26"/>
      <c r="CD22" s="26"/>
      <c r="CE22" s="26">
        <f t="shared" si="21"/>
        <v>0</v>
      </c>
      <c r="CF22" s="26"/>
      <c r="CG22" s="26"/>
      <c r="CH22" s="26">
        <f t="shared" si="22"/>
        <v>0</v>
      </c>
      <c r="CI22" s="26"/>
      <c r="CJ22" s="26"/>
      <c r="CK22" s="26">
        <f t="shared" si="23"/>
        <v>0</v>
      </c>
      <c r="CL22" s="26"/>
      <c r="CM22" s="26"/>
      <c r="CN22" s="26">
        <f t="shared" si="24"/>
        <v>0</v>
      </c>
      <c r="CO22" s="26"/>
      <c r="CP22" s="26"/>
      <c r="CQ22" s="26">
        <f t="shared" si="25"/>
        <v>0</v>
      </c>
      <c r="CR22" s="26"/>
      <c r="CS22" s="26"/>
      <c r="CT22" s="26">
        <f t="shared" si="31"/>
        <v>0</v>
      </c>
      <c r="CU22" s="26">
        <f t="shared" si="31"/>
        <v>0</v>
      </c>
      <c r="CV22" s="26">
        <f t="shared" si="31"/>
        <v>0</v>
      </c>
      <c r="CW22" s="26">
        <f t="shared" si="32"/>
        <v>0</v>
      </c>
      <c r="CX22" s="26"/>
      <c r="CY22" s="26"/>
      <c r="CZ22" s="26">
        <f t="shared" si="26"/>
        <v>0</v>
      </c>
      <c r="DA22" s="26"/>
      <c r="DB22" s="26"/>
      <c r="DC22" s="26">
        <f t="shared" si="27"/>
        <v>0</v>
      </c>
      <c r="DD22" s="26"/>
      <c r="DE22" s="26"/>
      <c r="DF22" s="27">
        <f t="shared" si="28"/>
        <v>5790</v>
      </c>
      <c r="DG22" s="27">
        <f t="shared" si="28"/>
        <v>5790</v>
      </c>
      <c r="DH22" s="27">
        <f t="shared" si="28"/>
        <v>0</v>
      </c>
    </row>
    <row r="23" spans="1:112" ht="15.75" x14ac:dyDescent="0.2">
      <c r="A23" s="25" t="s">
        <v>90</v>
      </c>
      <c r="B23" s="26">
        <f t="shared" si="0"/>
        <v>1050</v>
      </c>
      <c r="C23" s="26">
        <v>1000</v>
      </c>
      <c r="D23" s="26">
        <v>50</v>
      </c>
      <c r="E23" s="26">
        <f t="shared" si="1"/>
        <v>2300</v>
      </c>
      <c r="F23" s="26">
        <v>1500</v>
      </c>
      <c r="G23" s="26">
        <v>800</v>
      </c>
      <c r="H23" s="26">
        <f t="shared" si="2"/>
        <v>0</v>
      </c>
      <c r="I23" s="26">
        <v>0</v>
      </c>
      <c r="J23" s="26">
        <v>0</v>
      </c>
      <c r="K23" s="26">
        <f t="shared" si="3"/>
        <v>1800</v>
      </c>
      <c r="L23" s="26">
        <v>1800</v>
      </c>
      <c r="M23" s="26">
        <v>0</v>
      </c>
      <c r="N23" s="26">
        <f t="shared" si="4"/>
        <v>1800</v>
      </c>
      <c r="O23" s="26">
        <v>1800</v>
      </c>
      <c r="P23" s="26">
        <v>0</v>
      </c>
      <c r="Q23" s="26">
        <f t="shared" si="5"/>
        <v>7600</v>
      </c>
      <c r="R23" s="26">
        <f>7950-1800</f>
        <v>6150</v>
      </c>
      <c r="S23" s="26">
        <v>1450</v>
      </c>
      <c r="T23" s="26">
        <f t="shared" si="6"/>
        <v>2550</v>
      </c>
      <c r="U23" s="26">
        <f>W23+AU23+AX23+BA23+BC23+BE23+BH23+BK23+BN23+BP23+BQ23+BR23+BT23+BW23+BZ23+CC23+CF23+CI23+CL23+CO23+CR23+CU23</f>
        <v>2350</v>
      </c>
      <c r="V23" s="26">
        <f t="shared" si="8"/>
        <v>200</v>
      </c>
      <c r="W23" s="26">
        <f>X23+Y23+Z23+AA23+AB23+AC23+AD23+AE23+AF23+AG23+AH23+AI23</f>
        <v>700</v>
      </c>
      <c r="X23" s="26"/>
      <c r="Y23" s="26">
        <v>700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f>AK23+AL23+AM23+AN23+AO23+AP23+AQ23+AR23</f>
        <v>100</v>
      </c>
      <c r="AK23" s="26"/>
      <c r="AL23" s="26">
        <v>100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f>AT23+AW23</f>
        <v>0</v>
      </c>
      <c r="AT23" s="26">
        <f t="shared" si="30"/>
        <v>0</v>
      </c>
      <c r="AU23" s="26">
        <v>0</v>
      </c>
      <c r="AV23" s="26">
        <v>0</v>
      </c>
      <c r="AW23" s="26">
        <f>AX23+AY23</f>
        <v>0</v>
      </c>
      <c r="AX23" s="26">
        <v>0</v>
      </c>
      <c r="AY23" s="26">
        <v>0</v>
      </c>
      <c r="AZ23" s="26">
        <f t="shared" si="12"/>
        <v>0</v>
      </c>
      <c r="BA23" s="26">
        <v>0</v>
      </c>
      <c r="BB23" s="26">
        <v>0</v>
      </c>
      <c r="BC23" s="26">
        <v>0</v>
      </c>
      <c r="BD23" s="26">
        <f t="shared" si="13"/>
        <v>0</v>
      </c>
      <c r="BE23" s="26">
        <v>0</v>
      </c>
      <c r="BF23" s="26">
        <v>0</v>
      </c>
      <c r="BG23" s="26">
        <f t="shared" si="14"/>
        <v>50</v>
      </c>
      <c r="BH23" s="26">
        <v>50</v>
      </c>
      <c r="BI23" s="26">
        <v>0</v>
      </c>
      <c r="BJ23" s="26">
        <f t="shared" si="15"/>
        <v>0</v>
      </c>
      <c r="BK23" s="26">
        <v>0</v>
      </c>
      <c r="BL23" s="26">
        <v>0</v>
      </c>
      <c r="BM23" s="26">
        <f t="shared" si="16"/>
        <v>550</v>
      </c>
      <c r="BN23" s="26">
        <f>850-300</f>
        <v>550</v>
      </c>
      <c r="BO23" s="26">
        <v>0</v>
      </c>
      <c r="BP23" s="26">
        <v>0</v>
      </c>
      <c r="BQ23" s="26">
        <v>0</v>
      </c>
      <c r="BR23" s="26">
        <v>0</v>
      </c>
      <c r="BS23" s="26">
        <f t="shared" si="17"/>
        <v>0</v>
      </c>
      <c r="BT23" s="26">
        <v>0</v>
      </c>
      <c r="BU23" s="26">
        <v>0</v>
      </c>
      <c r="BV23" s="26">
        <f t="shared" si="18"/>
        <v>0</v>
      </c>
      <c r="BW23" s="26">
        <v>0</v>
      </c>
      <c r="BX23" s="26">
        <v>0</v>
      </c>
      <c r="BY23" s="26">
        <f t="shared" si="19"/>
        <v>0</v>
      </c>
      <c r="BZ23" s="26">
        <v>0</v>
      </c>
      <c r="CA23" s="26">
        <v>0</v>
      </c>
      <c r="CB23" s="26">
        <f t="shared" si="20"/>
        <v>0</v>
      </c>
      <c r="CC23" s="26">
        <v>0</v>
      </c>
      <c r="CD23" s="26">
        <v>0</v>
      </c>
      <c r="CE23" s="26">
        <f t="shared" si="21"/>
        <v>150</v>
      </c>
      <c r="CF23" s="26">
        <v>150</v>
      </c>
      <c r="CG23" s="26">
        <v>0</v>
      </c>
      <c r="CH23" s="26">
        <f t="shared" si="22"/>
        <v>350</v>
      </c>
      <c r="CI23" s="26">
        <f>700-400</f>
        <v>300</v>
      </c>
      <c r="CJ23" s="26">
        <v>50</v>
      </c>
      <c r="CK23" s="26">
        <f t="shared" si="23"/>
        <v>0</v>
      </c>
      <c r="CL23" s="26">
        <v>0</v>
      </c>
      <c r="CM23" s="26">
        <v>0</v>
      </c>
      <c r="CN23" s="26">
        <f t="shared" si="24"/>
        <v>650</v>
      </c>
      <c r="CO23" s="26">
        <f>900-300</f>
        <v>600</v>
      </c>
      <c r="CP23" s="26">
        <v>50</v>
      </c>
      <c r="CQ23" s="26">
        <f t="shared" si="25"/>
        <v>0</v>
      </c>
      <c r="CR23" s="26"/>
      <c r="CS23" s="26"/>
      <c r="CT23" s="26">
        <f t="shared" si="31"/>
        <v>0</v>
      </c>
      <c r="CU23" s="26">
        <f t="shared" si="31"/>
        <v>0</v>
      </c>
      <c r="CV23" s="26">
        <f t="shared" si="31"/>
        <v>0</v>
      </c>
      <c r="CW23" s="26">
        <f t="shared" si="32"/>
        <v>0</v>
      </c>
      <c r="CX23" s="26"/>
      <c r="CY23" s="26"/>
      <c r="CZ23" s="26">
        <f t="shared" si="26"/>
        <v>0</v>
      </c>
      <c r="DA23" s="26"/>
      <c r="DB23" s="26"/>
      <c r="DC23" s="26">
        <f t="shared" si="27"/>
        <v>0</v>
      </c>
      <c r="DD23" s="26"/>
      <c r="DE23" s="26"/>
      <c r="DF23" s="27">
        <f t="shared" ref="DF23:DH85" si="33">B23+E23+H23+K23+N23+Q23+T23</f>
        <v>17100</v>
      </c>
      <c r="DG23" s="27">
        <f t="shared" si="33"/>
        <v>14600</v>
      </c>
      <c r="DH23" s="27">
        <f t="shared" si="33"/>
        <v>2500</v>
      </c>
    </row>
    <row r="24" spans="1:112" ht="15.75" x14ac:dyDescent="0.2">
      <c r="A24" s="25" t="s">
        <v>91</v>
      </c>
      <c r="B24" s="26">
        <f t="shared" si="0"/>
        <v>899</v>
      </c>
      <c r="C24" s="26">
        <v>699</v>
      </c>
      <c r="D24" s="26">
        <v>200</v>
      </c>
      <c r="E24" s="26">
        <f t="shared" si="1"/>
        <v>0</v>
      </c>
      <c r="F24" s="26">
        <v>0</v>
      </c>
      <c r="G24" s="26">
        <v>0</v>
      </c>
      <c r="H24" s="26">
        <f t="shared" si="2"/>
        <v>0</v>
      </c>
      <c r="I24" s="26">
        <v>0</v>
      </c>
      <c r="J24" s="26">
        <v>0</v>
      </c>
      <c r="K24" s="26">
        <f t="shared" si="3"/>
        <v>0</v>
      </c>
      <c r="L24" s="26">
        <v>0</v>
      </c>
      <c r="M24" s="26">
        <v>0</v>
      </c>
      <c r="N24" s="26">
        <f t="shared" si="4"/>
        <v>0</v>
      </c>
      <c r="O24" s="26">
        <v>0</v>
      </c>
      <c r="P24" s="26">
        <v>0</v>
      </c>
      <c r="Q24" s="26">
        <f t="shared" si="5"/>
        <v>704</v>
      </c>
      <c r="R24" s="26">
        <v>640</v>
      </c>
      <c r="S24" s="26">
        <v>64</v>
      </c>
      <c r="T24" s="26">
        <f t="shared" si="6"/>
        <v>5841</v>
      </c>
      <c r="U24" s="26">
        <f t="shared" si="7"/>
        <v>4393</v>
      </c>
      <c r="V24" s="26">
        <f t="shared" si="8"/>
        <v>1448</v>
      </c>
      <c r="W24" s="26">
        <f t="shared" si="9"/>
        <v>2191</v>
      </c>
      <c r="X24" s="26">
        <v>0</v>
      </c>
      <c r="Y24" s="26">
        <v>1500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691</v>
      </c>
      <c r="AH24" s="26">
        <v>0</v>
      </c>
      <c r="AI24" s="26">
        <v>0</v>
      </c>
      <c r="AJ24" s="26">
        <f t="shared" si="10"/>
        <v>1448</v>
      </c>
      <c r="AK24" s="26">
        <v>0</v>
      </c>
      <c r="AL24" s="26">
        <v>1448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f t="shared" si="29"/>
        <v>0</v>
      </c>
      <c r="AT24" s="26">
        <f t="shared" si="30"/>
        <v>0</v>
      </c>
      <c r="AU24" s="26">
        <v>0</v>
      </c>
      <c r="AV24" s="26">
        <v>0</v>
      </c>
      <c r="AW24" s="26">
        <f t="shared" si="11"/>
        <v>0</v>
      </c>
      <c r="AX24" s="26">
        <v>0</v>
      </c>
      <c r="AY24" s="26">
        <v>0</v>
      </c>
      <c r="AZ24" s="26">
        <f t="shared" si="12"/>
        <v>0</v>
      </c>
      <c r="BA24" s="26">
        <v>0</v>
      </c>
      <c r="BB24" s="26">
        <v>0</v>
      </c>
      <c r="BC24" s="26">
        <v>0</v>
      </c>
      <c r="BD24" s="26">
        <f t="shared" si="13"/>
        <v>0</v>
      </c>
      <c r="BE24" s="26">
        <v>0</v>
      </c>
      <c r="BF24" s="26">
        <v>0</v>
      </c>
      <c r="BG24" s="26">
        <f t="shared" si="14"/>
        <v>131</v>
      </c>
      <c r="BH24" s="26">
        <v>131</v>
      </c>
      <c r="BI24" s="26">
        <v>0</v>
      </c>
      <c r="BJ24" s="26">
        <f t="shared" si="15"/>
        <v>0</v>
      </c>
      <c r="BK24" s="26">
        <v>0</v>
      </c>
      <c r="BL24" s="26">
        <v>0</v>
      </c>
      <c r="BM24" s="26">
        <f t="shared" si="16"/>
        <v>947</v>
      </c>
      <c r="BN24" s="26">
        <v>947</v>
      </c>
      <c r="BO24" s="26">
        <v>0</v>
      </c>
      <c r="BP24" s="26">
        <v>0</v>
      </c>
      <c r="BQ24" s="26">
        <v>0</v>
      </c>
      <c r="BR24" s="26">
        <v>0</v>
      </c>
      <c r="BS24" s="26">
        <f t="shared" si="17"/>
        <v>0</v>
      </c>
      <c r="BT24" s="26">
        <v>0</v>
      </c>
      <c r="BU24" s="26">
        <v>0</v>
      </c>
      <c r="BV24" s="26">
        <f t="shared" si="18"/>
        <v>0</v>
      </c>
      <c r="BW24" s="26">
        <v>0</v>
      </c>
      <c r="BX24" s="26">
        <v>0</v>
      </c>
      <c r="BY24" s="26">
        <f t="shared" si="19"/>
        <v>0</v>
      </c>
      <c r="BZ24" s="26">
        <v>0</v>
      </c>
      <c r="CA24" s="26">
        <v>0</v>
      </c>
      <c r="CB24" s="26">
        <f t="shared" si="20"/>
        <v>0</v>
      </c>
      <c r="CC24" s="26">
        <v>0</v>
      </c>
      <c r="CD24" s="26">
        <v>0</v>
      </c>
      <c r="CE24" s="26">
        <f t="shared" si="21"/>
        <v>492</v>
      </c>
      <c r="CF24" s="26">
        <v>492</v>
      </c>
      <c r="CG24" s="26">
        <v>0</v>
      </c>
      <c r="CH24" s="26">
        <f t="shared" si="22"/>
        <v>0</v>
      </c>
      <c r="CI24" s="26">
        <v>0</v>
      </c>
      <c r="CJ24" s="26">
        <v>0</v>
      </c>
      <c r="CK24" s="26">
        <f t="shared" si="23"/>
        <v>0</v>
      </c>
      <c r="CL24" s="26">
        <v>0</v>
      </c>
      <c r="CM24" s="26">
        <v>0</v>
      </c>
      <c r="CN24" s="26">
        <f t="shared" si="24"/>
        <v>132</v>
      </c>
      <c r="CO24" s="26">
        <v>132</v>
      </c>
      <c r="CP24" s="26">
        <v>0</v>
      </c>
      <c r="CQ24" s="26">
        <f t="shared" si="25"/>
        <v>0</v>
      </c>
      <c r="CR24" s="26">
        <v>0</v>
      </c>
      <c r="CS24" s="26">
        <v>0</v>
      </c>
      <c r="CT24" s="26">
        <f t="shared" si="31"/>
        <v>500</v>
      </c>
      <c r="CU24" s="26">
        <f t="shared" si="31"/>
        <v>500</v>
      </c>
      <c r="CV24" s="26">
        <f t="shared" si="31"/>
        <v>0</v>
      </c>
      <c r="CW24" s="26">
        <f t="shared" si="32"/>
        <v>0</v>
      </c>
      <c r="CX24" s="26">
        <v>0</v>
      </c>
      <c r="CY24" s="26">
        <v>0</v>
      </c>
      <c r="CZ24" s="26">
        <f t="shared" si="26"/>
        <v>0</v>
      </c>
      <c r="DA24" s="26">
        <v>0</v>
      </c>
      <c r="DB24" s="26">
        <v>0</v>
      </c>
      <c r="DC24" s="26">
        <f t="shared" si="27"/>
        <v>500</v>
      </c>
      <c r="DD24" s="26">
        <v>500</v>
      </c>
      <c r="DE24" s="26"/>
      <c r="DF24" s="27">
        <f t="shared" si="33"/>
        <v>7444</v>
      </c>
      <c r="DG24" s="27">
        <f t="shared" si="33"/>
        <v>5732</v>
      </c>
      <c r="DH24" s="27">
        <f t="shared" si="33"/>
        <v>1712</v>
      </c>
    </row>
    <row r="25" spans="1:112" ht="15.75" x14ac:dyDescent="0.2">
      <c r="A25" s="25" t="s">
        <v>92</v>
      </c>
      <c r="B25" s="26">
        <f t="shared" si="0"/>
        <v>395</v>
      </c>
      <c r="C25" s="26">
        <v>369</v>
      </c>
      <c r="D25" s="26">
        <v>26</v>
      </c>
      <c r="E25" s="26">
        <f t="shared" si="1"/>
        <v>724</v>
      </c>
      <c r="F25" s="26">
        <v>658</v>
      </c>
      <c r="G25" s="26">
        <v>66</v>
      </c>
      <c r="H25" s="26">
        <f t="shared" si="2"/>
        <v>0</v>
      </c>
      <c r="I25" s="26">
        <v>0</v>
      </c>
      <c r="J25" s="26">
        <v>0</v>
      </c>
      <c r="K25" s="26">
        <f t="shared" si="3"/>
        <v>4216</v>
      </c>
      <c r="L25" s="26">
        <v>4216</v>
      </c>
      <c r="M25" s="26">
        <v>0</v>
      </c>
      <c r="N25" s="26">
        <f t="shared" si="4"/>
        <v>5212</v>
      </c>
      <c r="O25" s="26">
        <v>5212</v>
      </c>
      <c r="P25" s="26">
        <v>0</v>
      </c>
      <c r="Q25" s="26">
        <f t="shared" si="5"/>
        <v>1764</v>
      </c>
      <c r="R25" s="26">
        <v>422</v>
      </c>
      <c r="S25" s="26">
        <v>1342</v>
      </c>
      <c r="T25" s="26">
        <f t="shared" si="6"/>
        <v>2006</v>
      </c>
      <c r="U25" s="26">
        <f t="shared" si="7"/>
        <v>850</v>
      </c>
      <c r="V25" s="26">
        <f t="shared" si="8"/>
        <v>1156</v>
      </c>
      <c r="W25" s="26">
        <f t="shared" si="9"/>
        <v>850</v>
      </c>
      <c r="X25" s="26">
        <v>0</v>
      </c>
      <c r="Y25" s="26">
        <v>850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f t="shared" si="10"/>
        <v>1156</v>
      </c>
      <c r="AK25" s="26">
        <v>0</v>
      </c>
      <c r="AL25" s="26">
        <v>1156</v>
      </c>
      <c r="AM25" s="26"/>
      <c r="AN25" s="26"/>
      <c r="AO25" s="26"/>
      <c r="AP25" s="26"/>
      <c r="AQ25" s="26"/>
      <c r="AR25" s="26"/>
      <c r="AS25" s="26">
        <f t="shared" si="29"/>
        <v>0</v>
      </c>
      <c r="AT25" s="26">
        <f t="shared" si="30"/>
        <v>0</v>
      </c>
      <c r="AU25" s="26"/>
      <c r="AV25" s="26"/>
      <c r="AW25" s="26">
        <f t="shared" si="11"/>
        <v>0</v>
      </c>
      <c r="AX25" s="26"/>
      <c r="AY25" s="26"/>
      <c r="AZ25" s="26">
        <f t="shared" si="12"/>
        <v>0</v>
      </c>
      <c r="BA25" s="26"/>
      <c r="BB25" s="26"/>
      <c r="BC25" s="26"/>
      <c r="BD25" s="26">
        <f t="shared" si="13"/>
        <v>0</v>
      </c>
      <c r="BE25" s="26"/>
      <c r="BF25" s="26"/>
      <c r="BG25" s="26">
        <f t="shared" si="14"/>
        <v>0</v>
      </c>
      <c r="BH25" s="26"/>
      <c r="BI25" s="26"/>
      <c r="BJ25" s="26">
        <f t="shared" si="15"/>
        <v>0</v>
      </c>
      <c r="BK25" s="26"/>
      <c r="BL25" s="26"/>
      <c r="BM25" s="26">
        <f t="shared" si="16"/>
        <v>0</v>
      </c>
      <c r="BN25" s="26"/>
      <c r="BO25" s="26"/>
      <c r="BP25" s="26"/>
      <c r="BQ25" s="26"/>
      <c r="BR25" s="26"/>
      <c r="BS25" s="26">
        <f t="shared" si="17"/>
        <v>0</v>
      </c>
      <c r="BT25" s="26"/>
      <c r="BU25" s="26"/>
      <c r="BV25" s="26">
        <f t="shared" si="18"/>
        <v>0</v>
      </c>
      <c r="BW25" s="26"/>
      <c r="BX25" s="26"/>
      <c r="BY25" s="26">
        <f t="shared" si="19"/>
        <v>0</v>
      </c>
      <c r="BZ25" s="26"/>
      <c r="CA25" s="26"/>
      <c r="CB25" s="26">
        <f t="shared" si="20"/>
        <v>0</v>
      </c>
      <c r="CC25" s="26"/>
      <c r="CD25" s="26"/>
      <c r="CE25" s="26">
        <f t="shared" si="21"/>
        <v>0</v>
      </c>
      <c r="CF25" s="26"/>
      <c r="CG25" s="26"/>
      <c r="CH25" s="26">
        <f t="shared" si="22"/>
        <v>0</v>
      </c>
      <c r="CI25" s="26"/>
      <c r="CJ25" s="26"/>
      <c r="CK25" s="26">
        <f t="shared" si="23"/>
        <v>0</v>
      </c>
      <c r="CL25" s="26"/>
      <c r="CM25" s="26"/>
      <c r="CN25" s="26">
        <f t="shared" si="24"/>
        <v>0</v>
      </c>
      <c r="CO25" s="26"/>
      <c r="CP25" s="26"/>
      <c r="CQ25" s="26">
        <f t="shared" si="25"/>
        <v>0</v>
      </c>
      <c r="CR25" s="26"/>
      <c r="CS25" s="26"/>
      <c r="CT25" s="26">
        <f t="shared" si="31"/>
        <v>0</v>
      </c>
      <c r="CU25" s="26">
        <f t="shared" si="31"/>
        <v>0</v>
      </c>
      <c r="CV25" s="26">
        <f t="shared" si="31"/>
        <v>0</v>
      </c>
      <c r="CW25" s="26">
        <f t="shared" si="32"/>
        <v>0</v>
      </c>
      <c r="CX25" s="26"/>
      <c r="CY25" s="26"/>
      <c r="CZ25" s="26">
        <f t="shared" si="26"/>
        <v>0</v>
      </c>
      <c r="DA25" s="26"/>
      <c r="DB25" s="26"/>
      <c r="DC25" s="26">
        <f t="shared" si="27"/>
        <v>0</v>
      </c>
      <c r="DD25" s="26"/>
      <c r="DE25" s="26"/>
      <c r="DF25" s="27">
        <f t="shared" si="33"/>
        <v>14317</v>
      </c>
      <c r="DG25" s="27">
        <f t="shared" si="33"/>
        <v>11727</v>
      </c>
      <c r="DH25" s="27">
        <f t="shared" si="33"/>
        <v>2590</v>
      </c>
    </row>
    <row r="26" spans="1:112" ht="15.75" x14ac:dyDescent="0.2">
      <c r="A26" s="25" t="s">
        <v>93</v>
      </c>
      <c r="B26" s="26">
        <f t="shared" si="0"/>
        <v>0</v>
      </c>
      <c r="C26" s="26"/>
      <c r="D26" s="26"/>
      <c r="E26" s="26">
        <f t="shared" si="1"/>
        <v>4400</v>
      </c>
      <c r="F26" s="26">
        <v>2950</v>
      </c>
      <c r="G26" s="26">
        <v>1450</v>
      </c>
      <c r="H26" s="26">
        <f t="shared" si="2"/>
        <v>0</v>
      </c>
      <c r="I26" s="26">
        <v>0</v>
      </c>
      <c r="J26" s="26">
        <v>0</v>
      </c>
      <c r="K26" s="26">
        <f t="shared" si="3"/>
        <v>5662</v>
      </c>
      <c r="L26" s="26">
        <v>5662</v>
      </c>
      <c r="M26" s="26">
        <v>0</v>
      </c>
      <c r="N26" s="26">
        <f t="shared" si="4"/>
        <v>1937</v>
      </c>
      <c r="O26" s="26">
        <v>1937</v>
      </c>
      <c r="P26" s="26">
        <v>0</v>
      </c>
      <c r="Q26" s="26">
        <f t="shared" si="5"/>
        <v>7790</v>
      </c>
      <c r="R26" s="26">
        <v>4696</v>
      </c>
      <c r="S26" s="26">
        <v>3094</v>
      </c>
      <c r="T26" s="26">
        <f t="shared" si="6"/>
        <v>447</v>
      </c>
      <c r="U26" s="26">
        <f t="shared" si="7"/>
        <v>250</v>
      </c>
      <c r="V26" s="26">
        <f t="shared" si="8"/>
        <v>197</v>
      </c>
      <c r="W26" s="26">
        <f t="shared" si="9"/>
        <v>250</v>
      </c>
      <c r="X26" s="26">
        <v>250</v>
      </c>
      <c r="Y26" s="26">
        <v>0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>
        <f t="shared" si="10"/>
        <v>197</v>
      </c>
      <c r="AK26" s="26">
        <v>197</v>
      </c>
      <c r="AL26" s="26">
        <v>0</v>
      </c>
      <c r="AM26" s="26"/>
      <c r="AN26" s="26"/>
      <c r="AO26" s="26"/>
      <c r="AP26" s="26"/>
      <c r="AQ26" s="26"/>
      <c r="AR26" s="26"/>
      <c r="AS26" s="26">
        <f t="shared" si="29"/>
        <v>0</v>
      </c>
      <c r="AT26" s="26">
        <f t="shared" si="30"/>
        <v>0</v>
      </c>
      <c r="AU26" s="26"/>
      <c r="AV26" s="26"/>
      <c r="AW26" s="26">
        <f t="shared" si="11"/>
        <v>0</v>
      </c>
      <c r="AX26" s="26"/>
      <c r="AY26" s="26"/>
      <c r="AZ26" s="26">
        <f t="shared" si="12"/>
        <v>0</v>
      </c>
      <c r="BA26" s="26"/>
      <c r="BB26" s="26"/>
      <c r="BC26" s="26"/>
      <c r="BD26" s="26">
        <f t="shared" si="13"/>
        <v>0</v>
      </c>
      <c r="BE26" s="26"/>
      <c r="BF26" s="26"/>
      <c r="BG26" s="26">
        <f t="shared" si="14"/>
        <v>0</v>
      </c>
      <c r="BH26" s="26"/>
      <c r="BI26" s="26"/>
      <c r="BJ26" s="26">
        <f t="shared" si="15"/>
        <v>0</v>
      </c>
      <c r="BK26" s="26"/>
      <c r="BL26" s="26"/>
      <c r="BM26" s="26">
        <f t="shared" si="16"/>
        <v>0</v>
      </c>
      <c r="BN26" s="26"/>
      <c r="BO26" s="26"/>
      <c r="BP26" s="26"/>
      <c r="BQ26" s="26"/>
      <c r="BR26" s="26"/>
      <c r="BS26" s="26">
        <f t="shared" si="17"/>
        <v>0</v>
      </c>
      <c r="BT26" s="26"/>
      <c r="BU26" s="26"/>
      <c r="BV26" s="26">
        <f t="shared" si="18"/>
        <v>0</v>
      </c>
      <c r="BW26" s="26"/>
      <c r="BX26" s="26"/>
      <c r="BY26" s="26">
        <f t="shared" si="19"/>
        <v>0</v>
      </c>
      <c r="BZ26" s="26"/>
      <c r="CA26" s="26"/>
      <c r="CB26" s="26">
        <f t="shared" si="20"/>
        <v>0</v>
      </c>
      <c r="CC26" s="26"/>
      <c r="CD26" s="26"/>
      <c r="CE26" s="26">
        <f t="shared" si="21"/>
        <v>0</v>
      </c>
      <c r="CF26" s="26"/>
      <c r="CG26" s="26"/>
      <c r="CH26" s="26">
        <f t="shared" si="22"/>
        <v>0</v>
      </c>
      <c r="CI26" s="26"/>
      <c r="CJ26" s="26"/>
      <c r="CK26" s="26">
        <f t="shared" si="23"/>
        <v>0</v>
      </c>
      <c r="CL26" s="26"/>
      <c r="CM26" s="26"/>
      <c r="CN26" s="26">
        <f t="shared" si="24"/>
        <v>0</v>
      </c>
      <c r="CO26" s="26"/>
      <c r="CP26" s="26"/>
      <c r="CQ26" s="26">
        <f t="shared" si="25"/>
        <v>0</v>
      </c>
      <c r="CR26" s="26"/>
      <c r="CS26" s="26"/>
      <c r="CT26" s="26">
        <f t="shared" si="31"/>
        <v>0</v>
      </c>
      <c r="CU26" s="26">
        <f t="shared" si="31"/>
        <v>0</v>
      </c>
      <c r="CV26" s="26">
        <f t="shared" si="31"/>
        <v>0</v>
      </c>
      <c r="CW26" s="26">
        <f t="shared" si="32"/>
        <v>0</v>
      </c>
      <c r="CX26" s="26"/>
      <c r="CY26" s="26"/>
      <c r="CZ26" s="26">
        <f t="shared" si="26"/>
        <v>0</v>
      </c>
      <c r="DA26" s="26"/>
      <c r="DB26" s="26"/>
      <c r="DC26" s="26">
        <f t="shared" si="27"/>
        <v>0</v>
      </c>
      <c r="DD26" s="26"/>
      <c r="DE26" s="26"/>
      <c r="DF26" s="27">
        <f t="shared" si="33"/>
        <v>20236</v>
      </c>
      <c r="DG26" s="27">
        <f t="shared" si="33"/>
        <v>15495</v>
      </c>
      <c r="DH26" s="27">
        <f t="shared" si="33"/>
        <v>4741</v>
      </c>
    </row>
    <row r="27" spans="1:112" ht="15.75" x14ac:dyDescent="0.2">
      <c r="A27" s="25" t="s">
        <v>94</v>
      </c>
      <c r="B27" s="26">
        <f t="shared" si="0"/>
        <v>0</v>
      </c>
      <c r="C27" s="26"/>
      <c r="D27" s="26"/>
      <c r="E27" s="26">
        <f t="shared" si="1"/>
        <v>0</v>
      </c>
      <c r="F27" s="26"/>
      <c r="G27" s="26"/>
      <c r="H27" s="26">
        <f t="shared" si="2"/>
        <v>0</v>
      </c>
      <c r="I27" s="26"/>
      <c r="J27" s="26"/>
      <c r="K27" s="26">
        <f t="shared" si="3"/>
        <v>0</v>
      </c>
      <c r="L27" s="26"/>
      <c r="M27" s="26"/>
      <c r="N27" s="26">
        <f t="shared" si="4"/>
        <v>0</v>
      </c>
      <c r="O27" s="26"/>
      <c r="P27" s="26"/>
      <c r="Q27" s="26">
        <f t="shared" si="5"/>
        <v>7510</v>
      </c>
      <c r="R27" s="26">
        <v>7510</v>
      </c>
      <c r="S27" s="26">
        <v>0</v>
      </c>
      <c r="T27" s="26">
        <f t="shared" si="6"/>
        <v>2490</v>
      </c>
      <c r="U27" s="26">
        <f t="shared" si="7"/>
        <v>2490</v>
      </c>
      <c r="V27" s="26">
        <f t="shared" si="8"/>
        <v>0</v>
      </c>
      <c r="W27" s="26">
        <f t="shared" si="9"/>
        <v>2490</v>
      </c>
      <c r="X27" s="26">
        <v>2490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>
        <f t="shared" si="10"/>
        <v>0</v>
      </c>
      <c r="AK27" s="26"/>
      <c r="AL27" s="26"/>
      <c r="AM27" s="26"/>
      <c r="AN27" s="26"/>
      <c r="AO27" s="26"/>
      <c r="AP27" s="26"/>
      <c r="AQ27" s="26"/>
      <c r="AR27" s="26"/>
      <c r="AS27" s="26">
        <f t="shared" si="29"/>
        <v>0</v>
      </c>
      <c r="AT27" s="26">
        <f t="shared" si="30"/>
        <v>0</v>
      </c>
      <c r="AU27" s="26"/>
      <c r="AV27" s="26"/>
      <c r="AW27" s="26">
        <f t="shared" si="11"/>
        <v>0</v>
      </c>
      <c r="AX27" s="26"/>
      <c r="AY27" s="26"/>
      <c r="AZ27" s="26">
        <f t="shared" si="12"/>
        <v>0</v>
      </c>
      <c r="BA27" s="26"/>
      <c r="BB27" s="26"/>
      <c r="BC27" s="26"/>
      <c r="BD27" s="26">
        <f t="shared" si="13"/>
        <v>0</v>
      </c>
      <c r="BE27" s="26"/>
      <c r="BF27" s="26"/>
      <c r="BG27" s="26">
        <f t="shared" si="14"/>
        <v>0</v>
      </c>
      <c r="BH27" s="26"/>
      <c r="BI27" s="26"/>
      <c r="BJ27" s="26">
        <f t="shared" si="15"/>
        <v>0</v>
      </c>
      <c r="BK27" s="26"/>
      <c r="BL27" s="26"/>
      <c r="BM27" s="26">
        <f t="shared" si="16"/>
        <v>0</v>
      </c>
      <c r="BN27" s="26"/>
      <c r="BO27" s="26"/>
      <c r="BP27" s="26"/>
      <c r="BQ27" s="26"/>
      <c r="BR27" s="26"/>
      <c r="BS27" s="26">
        <f t="shared" si="17"/>
        <v>0</v>
      </c>
      <c r="BT27" s="26"/>
      <c r="BU27" s="26"/>
      <c r="BV27" s="26">
        <f t="shared" si="18"/>
        <v>0</v>
      </c>
      <c r="BW27" s="26"/>
      <c r="BX27" s="26"/>
      <c r="BY27" s="26">
        <f t="shared" si="19"/>
        <v>0</v>
      </c>
      <c r="BZ27" s="26"/>
      <c r="CA27" s="26"/>
      <c r="CB27" s="26">
        <f t="shared" si="20"/>
        <v>0</v>
      </c>
      <c r="CC27" s="26"/>
      <c r="CD27" s="26"/>
      <c r="CE27" s="26">
        <f t="shared" si="21"/>
        <v>0</v>
      </c>
      <c r="CF27" s="26"/>
      <c r="CG27" s="26"/>
      <c r="CH27" s="26">
        <f t="shared" si="22"/>
        <v>0</v>
      </c>
      <c r="CI27" s="26"/>
      <c r="CJ27" s="26"/>
      <c r="CK27" s="26">
        <f t="shared" si="23"/>
        <v>0</v>
      </c>
      <c r="CL27" s="26"/>
      <c r="CM27" s="26"/>
      <c r="CN27" s="26">
        <f t="shared" si="24"/>
        <v>0</v>
      </c>
      <c r="CO27" s="26"/>
      <c r="CP27" s="26"/>
      <c r="CQ27" s="26">
        <f t="shared" si="25"/>
        <v>0</v>
      </c>
      <c r="CR27" s="26"/>
      <c r="CS27" s="26"/>
      <c r="CT27" s="26">
        <f t="shared" si="31"/>
        <v>0</v>
      </c>
      <c r="CU27" s="26">
        <f t="shared" si="31"/>
        <v>0</v>
      </c>
      <c r="CV27" s="26">
        <f t="shared" si="31"/>
        <v>0</v>
      </c>
      <c r="CW27" s="26">
        <f t="shared" si="32"/>
        <v>0</v>
      </c>
      <c r="CX27" s="26"/>
      <c r="CY27" s="26"/>
      <c r="CZ27" s="26">
        <f t="shared" si="26"/>
        <v>0</v>
      </c>
      <c r="DA27" s="26"/>
      <c r="DB27" s="26"/>
      <c r="DC27" s="26">
        <f t="shared" si="27"/>
        <v>0</v>
      </c>
      <c r="DD27" s="26"/>
      <c r="DE27" s="26"/>
      <c r="DF27" s="27">
        <f t="shared" si="33"/>
        <v>10000</v>
      </c>
      <c r="DG27" s="27">
        <f t="shared" si="33"/>
        <v>10000</v>
      </c>
      <c r="DH27" s="27">
        <f t="shared" si="33"/>
        <v>0</v>
      </c>
    </row>
    <row r="28" spans="1:112" ht="15.75" x14ac:dyDescent="0.2">
      <c r="A28" s="25" t="s">
        <v>95</v>
      </c>
      <c r="B28" s="26">
        <f t="shared" si="0"/>
        <v>0</v>
      </c>
      <c r="C28" s="26"/>
      <c r="D28" s="26"/>
      <c r="E28" s="26">
        <f t="shared" si="1"/>
        <v>0</v>
      </c>
      <c r="F28" s="26"/>
      <c r="G28" s="26"/>
      <c r="H28" s="26">
        <f t="shared" si="2"/>
        <v>0</v>
      </c>
      <c r="I28" s="26"/>
      <c r="J28" s="26"/>
      <c r="K28" s="26">
        <f t="shared" si="3"/>
        <v>0</v>
      </c>
      <c r="L28" s="26"/>
      <c r="M28" s="26"/>
      <c r="N28" s="26">
        <f t="shared" si="4"/>
        <v>0</v>
      </c>
      <c r="O28" s="26"/>
      <c r="P28" s="26"/>
      <c r="Q28" s="26">
        <f t="shared" si="5"/>
        <v>432</v>
      </c>
      <c r="R28" s="26">
        <v>380</v>
      </c>
      <c r="S28" s="26">
        <v>52</v>
      </c>
      <c r="T28" s="26">
        <f t="shared" si="6"/>
        <v>4134</v>
      </c>
      <c r="U28" s="26">
        <f t="shared" si="7"/>
        <v>3502</v>
      </c>
      <c r="V28" s="26">
        <f t="shared" si="8"/>
        <v>632</v>
      </c>
      <c r="W28" s="26">
        <f t="shared" si="9"/>
        <v>2449</v>
      </c>
      <c r="X28" s="26">
        <v>0</v>
      </c>
      <c r="Y28" s="26">
        <v>2449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f t="shared" si="10"/>
        <v>632</v>
      </c>
      <c r="AK28" s="26">
        <v>0</v>
      </c>
      <c r="AL28" s="26">
        <v>632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f t="shared" si="29"/>
        <v>0</v>
      </c>
      <c r="AT28" s="26">
        <f t="shared" si="30"/>
        <v>0</v>
      </c>
      <c r="AU28" s="26">
        <v>0</v>
      </c>
      <c r="AV28" s="26">
        <v>0</v>
      </c>
      <c r="AW28" s="26">
        <f t="shared" si="11"/>
        <v>0</v>
      </c>
      <c r="AX28" s="26">
        <v>0</v>
      </c>
      <c r="AY28" s="26">
        <v>0</v>
      </c>
      <c r="AZ28" s="26">
        <f t="shared" si="12"/>
        <v>0</v>
      </c>
      <c r="BA28" s="26">
        <v>0</v>
      </c>
      <c r="BB28" s="26">
        <v>0</v>
      </c>
      <c r="BC28" s="26">
        <v>0</v>
      </c>
      <c r="BD28" s="26">
        <f t="shared" si="13"/>
        <v>0</v>
      </c>
      <c r="BE28" s="26">
        <v>0</v>
      </c>
      <c r="BF28" s="26">
        <v>0</v>
      </c>
      <c r="BG28" s="26">
        <f t="shared" si="14"/>
        <v>0</v>
      </c>
      <c r="BH28" s="26">
        <v>0</v>
      </c>
      <c r="BI28" s="26">
        <v>0</v>
      </c>
      <c r="BJ28" s="26">
        <f t="shared" si="15"/>
        <v>0</v>
      </c>
      <c r="BK28" s="26">
        <v>0</v>
      </c>
      <c r="BL28" s="26">
        <v>0</v>
      </c>
      <c r="BM28" s="26">
        <f t="shared" si="16"/>
        <v>1053</v>
      </c>
      <c r="BN28" s="26">
        <v>1053</v>
      </c>
      <c r="BO28" s="26"/>
      <c r="BP28" s="26"/>
      <c r="BQ28" s="26"/>
      <c r="BR28" s="26"/>
      <c r="BS28" s="26">
        <f t="shared" si="17"/>
        <v>0</v>
      </c>
      <c r="BT28" s="26"/>
      <c r="BU28" s="26"/>
      <c r="BV28" s="26">
        <f t="shared" si="18"/>
        <v>0</v>
      </c>
      <c r="BW28" s="26"/>
      <c r="BX28" s="26"/>
      <c r="BY28" s="26">
        <f t="shared" si="19"/>
        <v>0</v>
      </c>
      <c r="BZ28" s="26"/>
      <c r="CA28" s="26"/>
      <c r="CB28" s="26">
        <f t="shared" si="20"/>
        <v>0</v>
      </c>
      <c r="CC28" s="26"/>
      <c r="CD28" s="26"/>
      <c r="CE28" s="26">
        <f t="shared" si="21"/>
        <v>0</v>
      </c>
      <c r="CF28" s="26"/>
      <c r="CG28" s="26"/>
      <c r="CH28" s="26">
        <f t="shared" si="22"/>
        <v>0</v>
      </c>
      <c r="CI28" s="26"/>
      <c r="CJ28" s="26"/>
      <c r="CK28" s="26">
        <f t="shared" si="23"/>
        <v>0</v>
      </c>
      <c r="CL28" s="26"/>
      <c r="CM28" s="26"/>
      <c r="CN28" s="26">
        <f t="shared" si="24"/>
        <v>0</v>
      </c>
      <c r="CO28" s="26"/>
      <c r="CP28" s="26"/>
      <c r="CQ28" s="26">
        <f t="shared" si="25"/>
        <v>0</v>
      </c>
      <c r="CR28" s="26"/>
      <c r="CS28" s="26"/>
      <c r="CT28" s="26">
        <f t="shared" si="31"/>
        <v>0</v>
      </c>
      <c r="CU28" s="26">
        <f t="shared" si="31"/>
        <v>0</v>
      </c>
      <c r="CV28" s="26">
        <f t="shared" si="31"/>
        <v>0</v>
      </c>
      <c r="CW28" s="26">
        <f t="shared" si="32"/>
        <v>0</v>
      </c>
      <c r="CX28" s="26"/>
      <c r="CY28" s="26"/>
      <c r="CZ28" s="26">
        <f t="shared" si="26"/>
        <v>0</v>
      </c>
      <c r="DA28" s="26"/>
      <c r="DB28" s="26"/>
      <c r="DC28" s="26">
        <f t="shared" si="27"/>
        <v>0</v>
      </c>
      <c r="DD28" s="26"/>
      <c r="DE28" s="26"/>
      <c r="DF28" s="27">
        <f t="shared" si="33"/>
        <v>4566</v>
      </c>
      <c r="DG28" s="27">
        <f t="shared" si="33"/>
        <v>3882</v>
      </c>
      <c r="DH28" s="27">
        <f t="shared" si="33"/>
        <v>684</v>
      </c>
    </row>
    <row r="29" spans="1:112" ht="15.75" x14ac:dyDescent="0.2">
      <c r="A29" s="25" t="s">
        <v>96</v>
      </c>
      <c r="B29" s="26">
        <f t="shared" si="0"/>
        <v>4082</v>
      </c>
      <c r="C29" s="26">
        <v>3852</v>
      </c>
      <c r="D29" s="26">
        <v>230</v>
      </c>
      <c r="E29" s="26">
        <f t="shared" si="1"/>
        <v>0</v>
      </c>
      <c r="F29" s="26">
        <v>0</v>
      </c>
      <c r="G29" s="26">
        <v>0</v>
      </c>
      <c r="H29" s="26">
        <f t="shared" si="2"/>
        <v>0</v>
      </c>
      <c r="I29" s="26">
        <v>0</v>
      </c>
      <c r="J29" s="26">
        <v>0</v>
      </c>
      <c r="K29" s="26">
        <f t="shared" si="3"/>
        <v>0</v>
      </c>
      <c r="L29" s="26">
        <v>0</v>
      </c>
      <c r="M29" s="26">
        <v>0</v>
      </c>
      <c r="N29" s="26">
        <f t="shared" si="4"/>
        <v>0</v>
      </c>
      <c r="O29" s="26">
        <v>0</v>
      </c>
      <c r="P29" s="26">
        <v>0</v>
      </c>
      <c r="Q29" s="26">
        <f t="shared" si="5"/>
        <v>1506</v>
      </c>
      <c r="R29" s="26">
        <v>1100</v>
      </c>
      <c r="S29" s="26">
        <v>406</v>
      </c>
      <c r="T29" s="26">
        <f t="shared" si="6"/>
        <v>10334</v>
      </c>
      <c r="U29" s="26">
        <f t="shared" si="7"/>
        <v>9281</v>
      </c>
      <c r="V29" s="26">
        <f t="shared" si="8"/>
        <v>1053</v>
      </c>
      <c r="W29" s="26">
        <f t="shared" si="9"/>
        <v>5905</v>
      </c>
      <c r="X29" s="26">
        <v>0</v>
      </c>
      <c r="Y29" s="26">
        <v>2647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3258</v>
      </c>
      <c r="AH29" s="26">
        <v>0</v>
      </c>
      <c r="AI29" s="26">
        <v>0</v>
      </c>
      <c r="AJ29" s="26">
        <f t="shared" si="10"/>
        <v>1053</v>
      </c>
      <c r="AK29" s="26">
        <v>0</v>
      </c>
      <c r="AL29" s="26">
        <v>1053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f t="shared" si="29"/>
        <v>0</v>
      </c>
      <c r="AT29" s="26">
        <f t="shared" si="30"/>
        <v>0</v>
      </c>
      <c r="AU29" s="26">
        <v>0</v>
      </c>
      <c r="AV29" s="26">
        <v>0</v>
      </c>
      <c r="AW29" s="26">
        <f t="shared" si="11"/>
        <v>0</v>
      </c>
      <c r="AX29" s="26">
        <v>0</v>
      </c>
      <c r="AY29" s="26">
        <v>0</v>
      </c>
      <c r="AZ29" s="26">
        <f t="shared" si="12"/>
        <v>0</v>
      </c>
      <c r="BA29" s="26">
        <v>0</v>
      </c>
      <c r="BB29" s="26">
        <v>0</v>
      </c>
      <c r="BC29" s="26">
        <v>0</v>
      </c>
      <c r="BD29" s="26">
        <f t="shared" si="13"/>
        <v>0</v>
      </c>
      <c r="BE29" s="26">
        <v>0</v>
      </c>
      <c r="BF29" s="26">
        <v>0</v>
      </c>
      <c r="BG29" s="26">
        <f t="shared" si="14"/>
        <v>921</v>
      </c>
      <c r="BH29" s="26">
        <v>921</v>
      </c>
      <c r="BI29" s="26">
        <v>0</v>
      </c>
      <c r="BJ29" s="26">
        <f t="shared" si="15"/>
        <v>0</v>
      </c>
      <c r="BK29" s="26">
        <v>0</v>
      </c>
      <c r="BL29" s="26">
        <v>0</v>
      </c>
      <c r="BM29" s="26">
        <f t="shared" si="16"/>
        <v>658</v>
      </c>
      <c r="BN29" s="26">
        <v>658</v>
      </c>
      <c r="BO29" s="26">
        <v>0</v>
      </c>
      <c r="BP29" s="26">
        <v>0</v>
      </c>
      <c r="BQ29" s="26">
        <v>0</v>
      </c>
      <c r="BR29" s="26">
        <v>0</v>
      </c>
      <c r="BS29" s="26">
        <f t="shared" si="17"/>
        <v>0</v>
      </c>
      <c r="BT29" s="26">
        <v>0</v>
      </c>
      <c r="BU29" s="26">
        <v>0</v>
      </c>
      <c r="BV29" s="26">
        <f t="shared" si="18"/>
        <v>0</v>
      </c>
      <c r="BW29" s="26">
        <v>0</v>
      </c>
      <c r="BX29" s="26">
        <v>0</v>
      </c>
      <c r="BY29" s="26">
        <f t="shared" si="19"/>
        <v>0</v>
      </c>
      <c r="BZ29" s="26">
        <v>0</v>
      </c>
      <c r="CA29" s="26">
        <v>0</v>
      </c>
      <c r="CB29" s="26">
        <f t="shared" si="20"/>
        <v>0</v>
      </c>
      <c r="CC29" s="26">
        <v>0</v>
      </c>
      <c r="CD29" s="26">
        <v>0</v>
      </c>
      <c r="CE29" s="26">
        <f t="shared" si="21"/>
        <v>0</v>
      </c>
      <c r="CF29" s="26">
        <v>0</v>
      </c>
      <c r="CG29" s="26">
        <v>0</v>
      </c>
      <c r="CH29" s="26">
        <f t="shared" si="22"/>
        <v>190</v>
      </c>
      <c r="CI29" s="26">
        <v>190</v>
      </c>
      <c r="CJ29" s="26">
        <v>0</v>
      </c>
      <c r="CK29" s="26">
        <f t="shared" si="23"/>
        <v>0</v>
      </c>
      <c r="CL29" s="26">
        <v>0</v>
      </c>
      <c r="CM29" s="26">
        <v>0</v>
      </c>
      <c r="CN29" s="26">
        <f t="shared" si="24"/>
        <v>165</v>
      </c>
      <c r="CO29" s="26">
        <v>165</v>
      </c>
      <c r="CP29" s="26">
        <v>0</v>
      </c>
      <c r="CQ29" s="26">
        <f t="shared" si="25"/>
        <v>0</v>
      </c>
      <c r="CR29" s="26">
        <v>0</v>
      </c>
      <c r="CS29" s="26">
        <v>0</v>
      </c>
      <c r="CT29" s="26">
        <f t="shared" si="31"/>
        <v>1442</v>
      </c>
      <c r="CU29" s="26">
        <f t="shared" si="31"/>
        <v>1442</v>
      </c>
      <c r="CV29" s="26">
        <f t="shared" si="31"/>
        <v>0</v>
      </c>
      <c r="CW29" s="26">
        <f t="shared" si="32"/>
        <v>0</v>
      </c>
      <c r="CX29" s="26">
        <v>0</v>
      </c>
      <c r="CY29" s="26">
        <v>0</v>
      </c>
      <c r="CZ29" s="26">
        <f t="shared" si="26"/>
        <v>1442</v>
      </c>
      <c r="DA29" s="26">
        <v>1442</v>
      </c>
      <c r="DB29" s="26">
        <v>0</v>
      </c>
      <c r="DC29" s="26">
        <f t="shared" si="27"/>
        <v>0</v>
      </c>
      <c r="DD29" s="26">
        <v>0</v>
      </c>
      <c r="DE29" s="26">
        <v>0</v>
      </c>
      <c r="DF29" s="27">
        <f t="shared" si="33"/>
        <v>15922</v>
      </c>
      <c r="DG29" s="27">
        <f t="shared" si="33"/>
        <v>14233</v>
      </c>
      <c r="DH29" s="27">
        <f t="shared" si="33"/>
        <v>1689</v>
      </c>
    </row>
    <row r="30" spans="1:112" ht="15.75" x14ac:dyDescent="0.2">
      <c r="A30" s="25" t="s">
        <v>97</v>
      </c>
      <c r="B30" s="26">
        <f t="shared" si="0"/>
        <v>0</v>
      </c>
      <c r="C30" s="26">
        <v>0</v>
      </c>
      <c r="D30" s="26">
        <v>0</v>
      </c>
      <c r="E30" s="26">
        <f t="shared" si="1"/>
        <v>1317</v>
      </c>
      <c r="F30" s="26">
        <v>1317</v>
      </c>
      <c r="G30" s="26">
        <v>0</v>
      </c>
      <c r="H30" s="26">
        <f t="shared" si="2"/>
        <v>0</v>
      </c>
      <c r="I30" s="26">
        <v>0</v>
      </c>
      <c r="J30" s="26">
        <v>0</v>
      </c>
      <c r="K30" s="26">
        <f t="shared" si="3"/>
        <v>0</v>
      </c>
      <c r="L30" s="26">
        <v>0</v>
      </c>
      <c r="M30" s="26">
        <v>0</v>
      </c>
      <c r="N30" s="26">
        <f t="shared" si="4"/>
        <v>0</v>
      </c>
      <c r="O30" s="26">
        <v>0</v>
      </c>
      <c r="P30" s="26">
        <v>0</v>
      </c>
      <c r="Q30" s="26">
        <f t="shared" si="5"/>
        <v>2357</v>
      </c>
      <c r="R30" s="26">
        <v>2357</v>
      </c>
      <c r="S30" s="26">
        <v>0</v>
      </c>
      <c r="T30" s="26">
        <f t="shared" si="6"/>
        <v>384</v>
      </c>
      <c r="U30" s="26">
        <f t="shared" si="7"/>
        <v>384</v>
      </c>
      <c r="V30" s="26">
        <f t="shared" si="8"/>
        <v>0</v>
      </c>
      <c r="W30" s="26">
        <f t="shared" si="9"/>
        <v>384</v>
      </c>
      <c r="X30" s="26">
        <v>0</v>
      </c>
      <c r="Y30" s="26">
        <v>384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f t="shared" si="10"/>
        <v>0</v>
      </c>
      <c r="AK30" s="26"/>
      <c r="AL30" s="26"/>
      <c r="AM30" s="26"/>
      <c r="AN30" s="26"/>
      <c r="AO30" s="26"/>
      <c r="AP30" s="26"/>
      <c r="AQ30" s="26"/>
      <c r="AR30" s="26"/>
      <c r="AS30" s="26">
        <f t="shared" si="29"/>
        <v>0</v>
      </c>
      <c r="AT30" s="26">
        <f t="shared" si="30"/>
        <v>0</v>
      </c>
      <c r="AU30" s="26"/>
      <c r="AV30" s="26"/>
      <c r="AW30" s="26">
        <f t="shared" si="11"/>
        <v>0</v>
      </c>
      <c r="AX30" s="26"/>
      <c r="AY30" s="26"/>
      <c r="AZ30" s="26">
        <f t="shared" si="12"/>
        <v>0</v>
      </c>
      <c r="BA30" s="26"/>
      <c r="BB30" s="26"/>
      <c r="BC30" s="26"/>
      <c r="BD30" s="26">
        <f t="shared" si="13"/>
        <v>0</v>
      </c>
      <c r="BE30" s="26"/>
      <c r="BF30" s="26"/>
      <c r="BG30" s="26">
        <f t="shared" si="14"/>
        <v>0</v>
      </c>
      <c r="BH30" s="26"/>
      <c r="BI30" s="26"/>
      <c r="BJ30" s="26">
        <f t="shared" si="15"/>
        <v>0</v>
      </c>
      <c r="BK30" s="26"/>
      <c r="BL30" s="26"/>
      <c r="BM30" s="26">
        <f t="shared" si="16"/>
        <v>0</v>
      </c>
      <c r="BN30" s="26"/>
      <c r="BO30" s="26"/>
      <c r="BP30" s="26"/>
      <c r="BQ30" s="26"/>
      <c r="BR30" s="26"/>
      <c r="BS30" s="26">
        <f t="shared" si="17"/>
        <v>0</v>
      </c>
      <c r="BT30" s="26"/>
      <c r="BU30" s="26"/>
      <c r="BV30" s="26">
        <f t="shared" si="18"/>
        <v>0</v>
      </c>
      <c r="BW30" s="26"/>
      <c r="BX30" s="26"/>
      <c r="BY30" s="26">
        <f t="shared" si="19"/>
        <v>0</v>
      </c>
      <c r="BZ30" s="26"/>
      <c r="CA30" s="26"/>
      <c r="CB30" s="26">
        <f t="shared" si="20"/>
        <v>0</v>
      </c>
      <c r="CC30" s="26"/>
      <c r="CD30" s="26"/>
      <c r="CE30" s="26">
        <f t="shared" si="21"/>
        <v>0</v>
      </c>
      <c r="CF30" s="26"/>
      <c r="CG30" s="26"/>
      <c r="CH30" s="26">
        <f t="shared" si="22"/>
        <v>0</v>
      </c>
      <c r="CI30" s="26"/>
      <c r="CJ30" s="26"/>
      <c r="CK30" s="26">
        <f t="shared" si="23"/>
        <v>0</v>
      </c>
      <c r="CL30" s="26"/>
      <c r="CM30" s="26"/>
      <c r="CN30" s="26">
        <f t="shared" si="24"/>
        <v>0</v>
      </c>
      <c r="CO30" s="26"/>
      <c r="CP30" s="26"/>
      <c r="CQ30" s="26">
        <f t="shared" si="25"/>
        <v>0</v>
      </c>
      <c r="CR30" s="26"/>
      <c r="CS30" s="26"/>
      <c r="CT30" s="26">
        <f t="shared" si="31"/>
        <v>0</v>
      </c>
      <c r="CU30" s="26">
        <f t="shared" si="31"/>
        <v>0</v>
      </c>
      <c r="CV30" s="26">
        <f t="shared" si="31"/>
        <v>0</v>
      </c>
      <c r="CW30" s="26">
        <f t="shared" si="32"/>
        <v>0</v>
      </c>
      <c r="CX30" s="26"/>
      <c r="CY30" s="26"/>
      <c r="CZ30" s="26">
        <f t="shared" si="26"/>
        <v>0</v>
      </c>
      <c r="DA30" s="26"/>
      <c r="DB30" s="26"/>
      <c r="DC30" s="26">
        <f t="shared" si="27"/>
        <v>0</v>
      </c>
      <c r="DD30" s="26"/>
      <c r="DE30" s="26"/>
      <c r="DF30" s="27">
        <f t="shared" si="33"/>
        <v>4058</v>
      </c>
      <c r="DG30" s="27">
        <f t="shared" si="33"/>
        <v>4058</v>
      </c>
      <c r="DH30" s="27">
        <f t="shared" si="33"/>
        <v>0</v>
      </c>
    </row>
    <row r="31" spans="1:112" ht="15.75" x14ac:dyDescent="0.2">
      <c r="A31" s="25" t="s">
        <v>98</v>
      </c>
      <c r="B31" s="26">
        <f t="shared" si="0"/>
        <v>1500</v>
      </c>
      <c r="C31" s="26">
        <v>1500</v>
      </c>
      <c r="D31" s="26">
        <v>0</v>
      </c>
      <c r="E31" s="26">
        <f t="shared" si="1"/>
        <v>800</v>
      </c>
      <c r="F31" s="26">
        <v>800</v>
      </c>
      <c r="G31" s="26">
        <v>0</v>
      </c>
      <c r="H31" s="26">
        <f t="shared" si="2"/>
        <v>0</v>
      </c>
      <c r="I31" s="26">
        <v>0</v>
      </c>
      <c r="J31" s="26">
        <v>0</v>
      </c>
      <c r="K31" s="26">
        <f t="shared" si="3"/>
        <v>0</v>
      </c>
      <c r="L31" s="26">
        <v>0</v>
      </c>
      <c r="M31" s="26">
        <v>0</v>
      </c>
      <c r="N31" s="26">
        <f t="shared" si="4"/>
        <v>0</v>
      </c>
      <c r="O31" s="26">
        <v>0</v>
      </c>
      <c r="P31" s="26">
        <v>0</v>
      </c>
      <c r="Q31" s="26">
        <f t="shared" si="5"/>
        <v>420</v>
      </c>
      <c r="R31" s="26">
        <v>350</v>
      </c>
      <c r="S31" s="26">
        <v>70</v>
      </c>
      <c r="T31" s="26">
        <f t="shared" si="6"/>
        <v>1380</v>
      </c>
      <c r="U31" s="26">
        <f t="shared" si="7"/>
        <v>760</v>
      </c>
      <c r="V31" s="26">
        <f t="shared" si="8"/>
        <v>620</v>
      </c>
      <c r="W31" s="26">
        <f t="shared" si="9"/>
        <v>650</v>
      </c>
      <c r="X31" s="26">
        <v>0</v>
      </c>
      <c r="Y31" s="26">
        <v>600</v>
      </c>
      <c r="Z31" s="26">
        <v>0</v>
      </c>
      <c r="AA31" s="26"/>
      <c r="AB31" s="26"/>
      <c r="AC31" s="26"/>
      <c r="AD31" s="26"/>
      <c r="AE31" s="26"/>
      <c r="AF31" s="26"/>
      <c r="AG31" s="26">
        <v>50</v>
      </c>
      <c r="AH31" s="26">
        <v>0</v>
      </c>
      <c r="AI31" s="26">
        <v>0</v>
      </c>
      <c r="AJ31" s="26">
        <f t="shared" si="10"/>
        <v>600</v>
      </c>
      <c r="AK31" s="26">
        <v>0</v>
      </c>
      <c r="AL31" s="26">
        <v>600</v>
      </c>
      <c r="AM31" s="26">
        <v>0</v>
      </c>
      <c r="AN31" s="26"/>
      <c r="AO31" s="26"/>
      <c r="AP31" s="26"/>
      <c r="AQ31" s="26"/>
      <c r="AR31" s="26"/>
      <c r="AS31" s="26">
        <f t="shared" si="29"/>
        <v>0</v>
      </c>
      <c r="AT31" s="26">
        <f t="shared" si="30"/>
        <v>0</v>
      </c>
      <c r="AU31" s="26"/>
      <c r="AV31" s="26"/>
      <c r="AW31" s="26">
        <f t="shared" si="11"/>
        <v>0</v>
      </c>
      <c r="AX31" s="26"/>
      <c r="AY31" s="26"/>
      <c r="AZ31" s="26">
        <f t="shared" si="12"/>
        <v>0</v>
      </c>
      <c r="BA31" s="26"/>
      <c r="BB31" s="26"/>
      <c r="BC31" s="26"/>
      <c r="BD31" s="26">
        <f t="shared" si="13"/>
        <v>0</v>
      </c>
      <c r="BE31" s="26"/>
      <c r="BF31" s="26"/>
      <c r="BG31" s="26">
        <f t="shared" si="14"/>
        <v>0</v>
      </c>
      <c r="BH31" s="26"/>
      <c r="BI31" s="26"/>
      <c r="BJ31" s="26">
        <f t="shared" si="15"/>
        <v>0</v>
      </c>
      <c r="BK31" s="26"/>
      <c r="BL31" s="26"/>
      <c r="BM31" s="26">
        <f t="shared" si="16"/>
        <v>10</v>
      </c>
      <c r="BN31" s="26">
        <v>10</v>
      </c>
      <c r="BO31" s="26"/>
      <c r="BP31" s="26"/>
      <c r="BQ31" s="26"/>
      <c r="BR31" s="26"/>
      <c r="BS31" s="26">
        <f t="shared" si="17"/>
        <v>0</v>
      </c>
      <c r="BT31" s="26"/>
      <c r="BU31" s="26"/>
      <c r="BV31" s="26">
        <f t="shared" si="18"/>
        <v>0</v>
      </c>
      <c r="BW31" s="26"/>
      <c r="BX31" s="26"/>
      <c r="BY31" s="26">
        <f t="shared" si="19"/>
        <v>0</v>
      </c>
      <c r="BZ31" s="26"/>
      <c r="CA31" s="26"/>
      <c r="CB31" s="26">
        <f t="shared" si="20"/>
        <v>0</v>
      </c>
      <c r="CC31" s="26"/>
      <c r="CD31" s="26"/>
      <c r="CE31" s="26">
        <f t="shared" si="21"/>
        <v>0</v>
      </c>
      <c r="CF31" s="26"/>
      <c r="CG31" s="26"/>
      <c r="CH31" s="26">
        <f t="shared" si="22"/>
        <v>120</v>
      </c>
      <c r="CI31" s="26">
        <v>100</v>
      </c>
      <c r="CJ31" s="26">
        <v>20</v>
      </c>
      <c r="CK31" s="26">
        <f t="shared" si="23"/>
        <v>0</v>
      </c>
      <c r="CL31" s="26"/>
      <c r="CM31" s="26"/>
      <c r="CN31" s="26">
        <f t="shared" si="24"/>
        <v>0</v>
      </c>
      <c r="CO31" s="26"/>
      <c r="CP31" s="26"/>
      <c r="CQ31" s="26">
        <f t="shared" si="25"/>
        <v>0</v>
      </c>
      <c r="CR31" s="26"/>
      <c r="CS31" s="26"/>
      <c r="CT31" s="26">
        <f t="shared" si="31"/>
        <v>0</v>
      </c>
      <c r="CU31" s="26">
        <f t="shared" si="31"/>
        <v>0</v>
      </c>
      <c r="CV31" s="26">
        <f t="shared" si="31"/>
        <v>0</v>
      </c>
      <c r="CW31" s="26">
        <f t="shared" si="32"/>
        <v>0</v>
      </c>
      <c r="CX31" s="26"/>
      <c r="CY31" s="26"/>
      <c r="CZ31" s="26">
        <f t="shared" si="26"/>
        <v>0</v>
      </c>
      <c r="DA31" s="26"/>
      <c r="DB31" s="26"/>
      <c r="DC31" s="26">
        <f t="shared" si="27"/>
        <v>0</v>
      </c>
      <c r="DD31" s="26"/>
      <c r="DE31" s="26"/>
      <c r="DF31" s="27">
        <f t="shared" si="33"/>
        <v>4100</v>
      </c>
      <c r="DG31" s="27">
        <f t="shared" si="33"/>
        <v>3410</v>
      </c>
      <c r="DH31" s="27">
        <f t="shared" si="33"/>
        <v>690</v>
      </c>
    </row>
    <row r="32" spans="1:112" ht="15.75" x14ac:dyDescent="0.2">
      <c r="A32" s="25" t="s">
        <v>99</v>
      </c>
      <c r="B32" s="26">
        <f t="shared" si="0"/>
        <v>300</v>
      </c>
      <c r="C32" s="26">
        <v>190</v>
      </c>
      <c r="D32" s="26">
        <v>110</v>
      </c>
      <c r="E32" s="26">
        <f t="shared" si="1"/>
        <v>1580</v>
      </c>
      <c r="F32" s="26">
        <v>1422</v>
      </c>
      <c r="G32" s="26">
        <v>158</v>
      </c>
      <c r="H32" s="26">
        <f t="shared" si="2"/>
        <v>0</v>
      </c>
      <c r="I32" s="26">
        <v>0</v>
      </c>
      <c r="J32" s="26">
        <v>0</v>
      </c>
      <c r="K32" s="26">
        <f t="shared" si="3"/>
        <v>0</v>
      </c>
      <c r="L32" s="26">
        <v>0</v>
      </c>
      <c r="M32" s="26">
        <v>0</v>
      </c>
      <c r="N32" s="26">
        <f t="shared" si="4"/>
        <v>0</v>
      </c>
      <c r="O32" s="26">
        <v>0</v>
      </c>
      <c r="P32" s="26">
        <v>0</v>
      </c>
      <c r="Q32" s="26">
        <f t="shared" si="5"/>
        <v>9751</v>
      </c>
      <c r="R32" s="26">
        <v>5070</v>
      </c>
      <c r="S32" s="26">
        <v>4681</v>
      </c>
      <c r="T32" s="26">
        <f t="shared" si="6"/>
        <v>911</v>
      </c>
      <c r="U32" s="26">
        <f t="shared" si="7"/>
        <v>570</v>
      </c>
      <c r="V32" s="26">
        <f t="shared" si="8"/>
        <v>341</v>
      </c>
      <c r="W32" s="26">
        <f t="shared" si="9"/>
        <v>158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158</v>
      </c>
      <c r="AH32" s="26">
        <v>0</v>
      </c>
      <c r="AI32" s="26">
        <v>0</v>
      </c>
      <c r="AJ32" s="26">
        <f t="shared" si="10"/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f t="shared" si="29"/>
        <v>0</v>
      </c>
      <c r="AT32" s="26">
        <f t="shared" si="30"/>
        <v>0</v>
      </c>
      <c r="AU32" s="26">
        <v>0</v>
      </c>
      <c r="AV32" s="26">
        <v>0</v>
      </c>
      <c r="AW32" s="26">
        <f t="shared" si="11"/>
        <v>0</v>
      </c>
      <c r="AX32" s="26">
        <v>0</v>
      </c>
      <c r="AY32" s="26">
        <v>0</v>
      </c>
      <c r="AZ32" s="26">
        <f t="shared" si="12"/>
        <v>0</v>
      </c>
      <c r="BA32" s="26">
        <v>0</v>
      </c>
      <c r="BB32" s="26">
        <v>0</v>
      </c>
      <c r="BC32" s="26">
        <v>0</v>
      </c>
      <c r="BD32" s="26">
        <f t="shared" si="13"/>
        <v>0</v>
      </c>
      <c r="BE32" s="26">
        <v>0</v>
      </c>
      <c r="BF32" s="26">
        <v>0</v>
      </c>
      <c r="BG32" s="26">
        <f t="shared" si="14"/>
        <v>0</v>
      </c>
      <c r="BH32" s="26">
        <v>0</v>
      </c>
      <c r="BI32" s="26">
        <v>0</v>
      </c>
      <c r="BJ32" s="26">
        <f t="shared" si="15"/>
        <v>0</v>
      </c>
      <c r="BK32" s="26">
        <v>0</v>
      </c>
      <c r="BL32" s="26">
        <v>0</v>
      </c>
      <c r="BM32" s="26">
        <f t="shared" si="16"/>
        <v>260</v>
      </c>
      <c r="BN32" s="26">
        <v>150</v>
      </c>
      <c r="BO32" s="26">
        <v>110</v>
      </c>
      <c r="BP32" s="26">
        <v>0</v>
      </c>
      <c r="BQ32" s="26">
        <v>0</v>
      </c>
      <c r="BR32" s="26">
        <v>0</v>
      </c>
      <c r="BS32" s="26">
        <f t="shared" si="17"/>
        <v>0</v>
      </c>
      <c r="BT32" s="26">
        <v>0</v>
      </c>
      <c r="BU32" s="26">
        <v>0</v>
      </c>
      <c r="BV32" s="26">
        <f t="shared" si="18"/>
        <v>0</v>
      </c>
      <c r="BW32" s="26">
        <v>0</v>
      </c>
      <c r="BX32" s="26">
        <v>0</v>
      </c>
      <c r="BY32" s="26">
        <f t="shared" si="19"/>
        <v>0</v>
      </c>
      <c r="BZ32" s="26">
        <v>0</v>
      </c>
      <c r="CA32" s="26">
        <v>0</v>
      </c>
      <c r="CB32" s="26">
        <f t="shared" si="20"/>
        <v>0</v>
      </c>
      <c r="CC32" s="26">
        <v>0</v>
      </c>
      <c r="CD32" s="26">
        <v>0</v>
      </c>
      <c r="CE32" s="26">
        <f t="shared" si="21"/>
        <v>0</v>
      </c>
      <c r="CF32" s="26">
        <v>0</v>
      </c>
      <c r="CG32" s="26">
        <v>0</v>
      </c>
      <c r="CH32" s="26">
        <f t="shared" si="22"/>
        <v>260</v>
      </c>
      <c r="CI32" s="26">
        <v>130</v>
      </c>
      <c r="CJ32" s="26">
        <v>130</v>
      </c>
      <c r="CK32" s="26">
        <f t="shared" si="23"/>
        <v>0</v>
      </c>
      <c r="CL32" s="26">
        <v>0</v>
      </c>
      <c r="CM32" s="26">
        <v>0</v>
      </c>
      <c r="CN32" s="26">
        <f t="shared" si="24"/>
        <v>233</v>
      </c>
      <c r="CO32" s="26">
        <v>132</v>
      </c>
      <c r="CP32" s="26">
        <v>101</v>
      </c>
      <c r="CQ32" s="26">
        <f t="shared" si="25"/>
        <v>0</v>
      </c>
      <c r="CR32" s="26"/>
      <c r="CS32" s="26"/>
      <c r="CT32" s="26">
        <f t="shared" si="31"/>
        <v>0</v>
      </c>
      <c r="CU32" s="26">
        <f t="shared" si="31"/>
        <v>0</v>
      </c>
      <c r="CV32" s="26">
        <f t="shared" si="31"/>
        <v>0</v>
      </c>
      <c r="CW32" s="26">
        <f t="shared" si="32"/>
        <v>0</v>
      </c>
      <c r="CX32" s="26"/>
      <c r="CY32" s="26"/>
      <c r="CZ32" s="26">
        <f t="shared" si="26"/>
        <v>0</v>
      </c>
      <c r="DA32" s="26"/>
      <c r="DB32" s="26"/>
      <c r="DC32" s="26">
        <f t="shared" si="27"/>
        <v>0</v>
      </c>
      <c r="DD32" s="26"/>
      <c r="DE32" s="26"/>
      <c r="DF32" s="27">
        <f t="shared" si="33"/>
        <v>12542</v>
      </c>
      <c r="DG32" s="27">
        <f t="shared" si="33"/>
        <v>7252</v>
      </c>
      <c r="DH32" s="27">
        <f t="shared" si="33"/>
        <v>5290</v>
      </c>
    </row>
    <row r="33" spans="1:112" ht="15.75" x14ac:dyDescent="0.2">
      <c r="A33" s="25" t="s">
        <v>100</v>
      </c>
      <c r="B33" s="26">
        <f t="shared" si="0"/>
        <v>950</v>
      </c>
      <c r="C33" s="26">
        <v>950</v>
      </c>
      <c r="D33" s="26">
        <v>0</v>
      </c>
      <c r="E33" s="26">
        <f t="shared" si="1"/>
        <v>80</v>
      </c>
      <c r="F33" s="26">
        <v>60</v>
      </c>
      <c r="G33" s="26">
        <v>20</v>
      </c>
      <c r="H33" s="26">
        <f t="shared" si="2"/>
        <v>0</v>
      </c>
      <c r="I33" s="26">
        <v>0</v>
      </c>
      <c r="J33" s="26">
        <v>0</v>
      </c>
      <c r="K33" s="26">
        <f t="shared" si="3"/>
        <v>0</v>
      </c>
      <c r="L33" s="26">
        <v>0</v>
      </c>
      <c r="M33" s="26">
        <v>0</v>
      </c>
      <c r="N33" s="26">
        <f t="shared" si="4"/>
        <v>1838</v>
      </c>
      <c r="O33" s="26">
        <v>1579</v>
      </c>
      <c r="P33" s="26">
        <v>259</v>
      </c>
      <c r="Q33" s="26">
        <f t="shared" si="5"/>
        <v>2240</v>
      </c>
      <c r="R33" s="26">
        <v>1900</v>
      </c>
      <c r="S33" s="26">
        <v>340</v>
      </c>
      <c r="T33" s="26">
        <f t="shared" si="6"/>
        <v>4392</v>
      </c>
      <c r="U33" s="26">
        <f t="shared" si="7"/>
        <v>3691</v>
      </c>
      <c r="V33" s="26">
        <f t="shared" si="8"/>
        <v>701</v>
      </c>
      <c r="W33" s="26">
        <f t="shared" si="9"/>
        <v>2901</v>
      </c>
      <c r="X33" s="26">
        <v>0</v>
      </c>
      <c r="Y33" s="26">
        <v>2901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f t="shared" si="10"/>
        <v>701</v>
      </c>
      <c r="AK33" s="26">
        <v>0</v>
      </c>
      <c r="AL33" s="26">
        <v>701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f t="shared" si="29"/>
        <v>0</v>
      </c>
      <c r="AT33" s="26">
        <f t="shared" si="30"/>
        <v>0</v>
      </c>
      <c r="AU33" s="26">
        <v>0</v>
      </c>
      <c r="AV33" s="26">
        <v>0</v>
      </c>
      <c r="AW33" s="26">
        <f t="shared" si="11"/>
        <v>0</v>
      </c>
      <c r="AX33" s="26">
        <v>0</v>
      </c>
      <c r="AY33" s="26">
        <v>0</v>
      </c>
      <c r="AZ33" s="26">
        <f t="shared" si="12"/>
        <v>0</v>
      </c>
      <c r="BA33" s="26">
        <v>0</v>
      </c>
      <c r="BB33" s="26">
        <v>0</v>
      </c>
      <c r="BC33" s="26">
        <v>0</v>
      </c>
      <c r="BD33" s="26">
        <f t="shared" si="13"/>
        <v>0</v>
      </c>
      <c r="BE33" s="26">
        <v>0</v>
      </c>
      <c r="BF33" s="26">
        <v>0</v>
      </c>
      <c r="BG33" s="26">
        <f t="shared" si="14"/>
        <v>0</v>
      </c>
      <c r="BH33" s="26">
        <v>0</v>
      </c>
      <c r="BI33" s="26">
        <v>0</v>
      </c>
      <c r="BJ33" s="26">
        <f t="shared" si="15"/>
        <v>0</v>
      </c>
      <c r="BK33" s="26">
        <v>0</v>
      </c>
      <c r="BL33" s="26">
        <v>0</v>
      </c>
      <c r="BM33" s="26">
        <f t="shared" si="16"/>
        <v>790</v>
      </c>
      <c r="BN33" s="26">
        <v>790</v>
      </c>
      <c r="BO33" s="26">
        <v>0</v>
      </c>
      <c r="BP33" s="26">
        <v>0</v>
      </c>
      <c r="BQ33" s="26">
        <v>0</v>
      </c>
      <c r="BR33" s="26">
        <v>0</v>
      </c>
      <c r="BS33" s="26">
        <f t="shared" si="17"/>
        <v>0</v>
      </c>
      <c r="BT33" s="26">
        <v>0</v>
      </c>
      <c r="BU33" s="26">
        <v>0</v>
      </c>
      <c r="BV33" s="26">
        <f t="shared" si="18"/>
        <v>0</v>
      </c>
      <c r="BW33" s="26">
        <v>0</v>
      </c>
      <c r="BX33" s="26">
        <v>0</v>
      </c>
      <c r="BY33" s="26">
        <f t="shared" si="19"/>
        <v>0</v>
      </c>
      <c r="BZ33" s="26">
        <v>0</v>
      </c>
      <c r="CA33" s="26">
        <v>0</v>
      </c>
      <c r="CB33" s="26">
        <f t="shared" si="20"/>
        <v>0</v>
      </c>
      <c r="CC33" s="26">
        <v>0</v>
      </c>
      <c r="CD33" s="26">
        <v>0</v>
      </c>
      <c r="CE33" s="26">
        <f t="shared" si="21"/>
        <v>0</v>
      </c>
      <c r="CF33" s="26">
        <v>0</v>
      </c>
      <c r="CG33" s="26">
        <v>0</v>
      </c>
      <c r="CH33" s="26">
        <f t="shared" si="22"/>
        <v>0</v>
      </c>
      <c r="CI33" s="26">
        <v>0</v>
      </c>
      <c r="CJ33" s="26">
        <v>0</v>
      </c>
      <c r="CK33" s="26">
        <f t="shared" si="23"/>
        <v>0</v>
      </c>
      <c r="CL33" s="26">
        <v>0</v>
      </c>
      <c r="CM33" s="26">
        <v>0</v>
      </c>
      <c r="CN33" s="26">
        <f t="shared" si="24"/>
        <v>0</v>
      </c>
      <c r="CO33" s="26">
        <v>0</v>
      </c>
      <c r="CP33" s="26">
        <v>0</v>
      </c>
      <c r="CQ33" s="26">
        <f t="shared" si="25"/>
        <v>0</v>
      </c>
      <c r="CR33" s="26">
        <v>0</v>
      </c>
      <c r="CS33" s="26">
        <v>0</v>
      </c>
      <c r="CT33" s="26">
        <f t="shared" si="31"/>
        <v>0</v>
      </c>
      <c r="CU33" s="26">
        <f t="shared" si="31"/>
        <v>0</v>
      </c>
      <c r="CV33" s="26">
        <f t="shared" si="31"/>
        <v>0</v>
      </c>
      <c r="CW33" s="26">
        <f t="shared" si="32"/>
        <v>0</v>
      </c>
      <c r="CX33" s="26">
        <v>0</v>
      </c>
      <c r="CY33" s="26">
        <v>0</v>
      </c>
      <c r="CZ33" s="26">
        <f t="shared" si="26"/>
        <v>0</v>
      </c>
      <c r="DA33" s="26">
        <v>0</v>
      </c>
      <c r="DB33" s="26">
        <v>0</v>
      </c>
      <c r="DC33" s="26">
        <f t="shared" si="27"/>
        <v>0</v>
      </c>
      <c r="DD33" s="26">
        <v>0</v>
      </c>
      <c r="DE33" s="26"/>
      <c r="DF33" s="27">
        <f t="shared" si="33"/>
        <v>9500</v>
      </c>
      <c r="DG33" s="27">
        <f t="shared" si="33"/>
        <v>8180</v>
      </c>
      <c r="DH33" s="27">
        <f t="shared" si="33"/>
        <v>1320</v>
      </c>
    </row>
    <row r="34" spans="1:112" ht="15.75" x14ac:dyDescent="0.2">
      <c r="A34" s="25" t="s">
        <v>101</v>
      </c>
      <c r="B34" s="26">
        <f t="shared" si="0"/>
        <v>0</v>
      </c>
      <c r="C34" s="26">
        <v>0</v>
      </c>
      <c r="D34" s="26">
        <v>0</v>
      </c>
      <c r="E34" s="26">
        <f t="shared" si="1"/>
        <v>0</v>
      </c>
      <c r="F34" s="26">
        <v>0</v>
      </c>
      <c r="G34" s="26">
        <v>0</v>
      </c>
      <c r="H34" s="26">
        <f t="shared" si="2"/>
        <v>0</v>
      </c>
      <c r="I34" s="26">
        <v>0</v>
      </c>
      <c r="J34" s="26">
        <v>0</v>
      </c>
      <c r="K34" s="26">
        <f t="shared" si="3"/>
        <v>0</v>
      </c>
      <c r="L34" s="26">
        <v>0</v>
      </c>
      <c r="M34" s="26">
        <v>0</v>
      </c>
      <c r="N34" s="26">
        <f t="shared" si="4"/>
        <v>0</v>
      </c>
      <c r="O34" s="26">
        <v>0</v>
      </c>
      <c r="P34" s="26">
        <v>0</v>
      </c>
      <c r="Q34" s="26">
        <f t="shared" si="5"/>
        <v>861</v>
      </c>
      <c r="R34" s="26">
        <v>780</v>
      </c>
      <c r="S34" s="26">
        <v>81</v>
      </c>
      <c r="T34" s="26">
        <f t="shared" si="6"/>
        <v>1639</v>
      </c>
      <c r="U34" s="26">
        <f t="shared" si="7"/>
        <v>981</v>
      </c>
      <c r="V34" s="26">
        <f t="shared" si="8"/>
        <v>658</v>
      </c>
      <c r="W34" s="26">
        <f t="shared" si="9"/>
        <v>662</v>
      </c>
      <c r="X34" s="26">
        <v>0</v>
      </c>
      <c r="Y34" s="26">
        <v>662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f t="shared" si="10"/>
        <v>658</v>
      </c>
      <c r="AK34" s="26">
        <v>0</v>
      </c>
      <c r="AL34" s="26">
        <v>658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f t="shared" si="29"/>
        <v>0</v>
      </c>
      <c r="AT34" s="26">
        <f t="shared" si="30"/>
        <v>0</v>
      </c>
      <c r="AU34" s="26">
        <v>0</v>
      </c>
      <c r="AV34" s="26">
        <v>0</v>
      </c>
      <c r="AW34" s="26">
        <f t="shared" si="11"/>
        <v>0</v>
      </c>
      <c r="AX34" s="26">
        <v>0</v>
      </c>
      <c r="AY34" s="26">
        <v>0</v>
      </c>
      <c r="AZ34" s="26">
        <f t="shared" si="12"/>
        <v>0</v>
      </c>
      <c r="BA34" s="26">
        <v>0</v>
      </c>
      <c r="BB34" s="26">
        <v>0</v>
      </c>
      <c r="BC34" s="26">
        <v>0</v>
      </c>
      <c r="BD34" s="26">
        <f t="shared" si="13"/>
        <v>0</v>
      </c>
      <c r="BE34" s="26">
        <v>0</v>
      </c>
      <c r="BF34" s="26">
        <v>0</v>
      </c>
      <c r="BG34" s="26">
        <f t="shared" si="14"/>
        <v>0</v>
      </c>
      <c r="BH34" s="26">
        <v>0</v>
      </c>
      <c r="BI34" s="26">
        <v>0</v>
      </c>
      <c r="BJ34" s="26">
        <f t="shared" si="15"/>
        <v>0</v>
      </c>
      <c r="BK34" s="26">
        <v>0</v>
      </c>
      <c r="BL34" s="26">
        <v>0</v>
      </c>
      <c r="BM34" s="26">
        <f t="shared" si="16"/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f t="shared" si="17"/>
        <v>0</v>
      </c>
      <c r="BT34" s="26">
        <v>0</v>
      </c>
      <c r="BU34" s="26">
        <v>0</v>
      </c>
      <c r="BV34" s="26">
        <f t="shared" si="18"/>
        <v>0</v>
      </c>
      <c r="BW34" s="26">
        <v>0</v>
      </c>
      <c r="BX34" s="26">
        <v>0</v>
      </c>
      <c r="BY34" s="26">
        <f t="shared" si="19"/>
        <v>0</v>
      </c>
      <c r="BZ34" s="26">
        <v>0</v>
      </c>
      <c r="CA34" s="26">
        <v>0</v>
      </c>
      <c r="CB34" s="26">
        <f t="shared" si="20"/>
        <v>0</v>
      </c>
      <c r="CC34" s="26">
        <v>0</v>
      </c>
      <c r="CD34" s="26">
        <v>0</v>
      </c>
      <c r="CE34" s="26">
        <f t="shared" si="21"/>
        <v>0</v>
      </c>
      <c r="CF34" s="26">
        <v>0</v>
      </c>
      <c r="CG34" s="26">
        <v>0</v>
      </c>
      <c r="CH34" s="26">
        <f t="shared" si="22"/>
        <v>0</v>
      </c>
      <c r="CI34" s="26">
        <v>0</v>
      </c>
      <c r="CJ34" s="26">
        <v>0</v>
      </c>
      <c r="CK34" s="26">
        <f t="shared" si="23"/>
        <v>0</v>
      </c>
      <c r="CL34" s="26">
        <v>0</v>
      </c>
      <c r="CM34" s="26">
        <v>0</v>
      </c>
      <c r="CN34" s="26">
        <f t="shared" si="24"/>
        <v>0</v>
      </c>
      <c r="CO34" s="26">
        <v>0</v>
      </c>
      <c r="CP34" s="26">
        <v>0</v>
      </c>
      <c r="CQ34" s="26">
        <f t="shared" si="25"/>
        <v>0</v>
      </c>
      <c r="CR34" s="26">
        <v>0</v>
      </c>
      <c r="CS34" s="26">
        <v>0</v>
      </c>
      <c r="CT34" s="26">
        <f t="shared" si="31"/>
        <v>319</v>
      </c>
      <c r="CU34" s="26">
        <f t="shared" si="31"/>
        <v>319</v>
      </c>
      <c r="CV34" s="26">
        <f t="shared" si="31"/>
        <v>0</v>
      </c>
      <c r="CW34" s="26">
        <f t="shared" si="32"/>
        <v>0</v>
      </c>
      <c r="CX34" s="26">
        <v>0</v>
      </c>
      <c r="CY34" s="26">
        <v>0</v>
      </c>
      <c r="CZ34" s="26">
        <f t="shared" si="26"/>
        <v>319</v>
      </c>
      <c r="DA34" s="26">
        <v>319</v>
      </c>
      <c r="DB34" s="26"/>
      <c r="DC34" s="26">
        <f t="shared" si="27"/>
        <v>0</v>
      </c>
      <c r="DD34" s="26"/>
      <c r="DE34" s="26"/>
      <c r="DF34" s="27">
        <f t="shared" si="33"/>
        <v>2500</v>
      </c>
      <c r="DG34" s="27">
        <f t="shared" si="33"/>
        <v>1761</v>
      </c>
      <c r="DH34" s="27">
        <f t="shared" si="33"/>
        <v>739</v>
      </c>
    </row>
    <row r="35" spans="1:112" ht="15.75" x14ac:dyDescent="0.2">
      <c r="A35" s="25" t="s">
        <v>102</v>
      </c>
      <c r="B35" s="26">
        <f t="shared" si="0"/>
        <v>0</v>
      </c>
      <c r="C35" s="26"/>
      <c r="D35" s="26"/>
      <c r="E35" s="26">
        <f t="shared" si="1"/>
        <v>0</v>
      </c>
      <c r="F35" s="26"/>
      <c r="G35" s="26"/>
      <c r="H35" s="26">
        <f t="shared" si="2"/>
        <v>0</v>
      </c>
      <c r="I35" s="26"/>
      <c r="J35" s="26"/>
      <c r="K35" s="26">
        <f t="shared" si="3"/>
        <v>0</v>
      </c>
      <c r="L35" s="26"/>
      <c r="M35" s="26"/>
      <c r="N35" s="26">
        <f t="shared" si="4"/>
        <v>0</v>
      </c>
      <c r="O35" s="26"/>
      <c r="P35" s="26"/>
      <c r="Q35" s="26">
        <f t="shared" si="5"/>
        <v>24811</v>
      </c>
      <c r="R35" s="26">
        <v>21311</v>
      </c>
      <c r="S35" s="26">
        <v>3500</v>
      </c>
      <c r="T35" s="26">
        <f t="shared" si="6"/>
        <v>600</v>
      </c>
      <c r="U35" s="26">
        <f t="shared" si="7"/>
        <v>500</v>
      </c>
      <c r="V35" s="26">
        <f t="shared" si="8"/>
        <v>100</v>
      </c>
      <c r="W35" s="26">
        <f t="shared" si="9"/>
        <v>500</v>
      </c>
      <c r="X35" s="26">
        <v>500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>
        <f t="shared" si="10"/>
        <v>100</v>
      </c>
      <c r="AK35" s="26">
        <v>100</v>
      </c>
      <c r="AL35" s="26"/>
      <c r="AM35" s="26"/>
      <c r="AN35" s="26"/>
      <c r="AO35" s="26"/>
      <c r="AP35" s="26"/>
      <c r="AQ35" s="26"/>
      <c r="AR35" s="26"/>
      <c r="AS35" s="26">
        <f t="shared" si="29"/>
        <v>0</v>
      </c>
      <c r="AT35" s="26">
        <f t="shared" si="30"/>
        <v>0</v>
      </c>
      <c r="AU35" s="26"/>
      <c r="AV35" s="26"/>
      <c r="AW35" s="26">
        <f t="shared" si="11"/>
        <v>0</v>
      </c>
      <c r="AX35" s="26"/>
      <c r="AY35" s="26"/>
      <c r="AZ35" s="26">
        <f t="shared" si="12"/>
        <v>0</v>
      </c>
      <c r="BA35" s="26"/>
      <c r="BB35" s="26"/>
      <c r="BC35" s="26"/>
      <c r="BD35" s="26">
        <f t="shared" si="13"/>
        <v>0</v>
      </c>
      <c r="BE35" s="26"/>
      <c r="BF35" s="26"/>
      <c r="BG35" s="26">
        <f t="shared" si="14"/>
        <v>0</v>
      </c>
      <c r="BH35" s="26"/>
      <c r="BI35" s="26"/>
      <c r="BJ35" s="26">
        <f t="shared" si="15"/>
        <v>0</v>
      </c>
      <c r="BK35" s="26"/>
      <c r="BL35" s="26"/>
      <c r="BM35" s="26">
        <f t="shared" si="16"/>
        <v>0</v>
      </c>
      <c r="BN35" s="26"/>
      <c r="BO35" s="26"/>
      <c r="BP35" s="26"/>
      <c r="BQ35" s="26"/>
      <c r="BR35" s="26"/>
      <c r="BS35" s="26">
        <f t="shared" si="17"/>
        <v>0</v>
      </c>
      <c r="BT35" s="26"/>
      <c r="BU35" s="26"/>
      <c r="BV35" s="26">
        <f t="shared" si="18"/>
        <v>0</v>
      </c>
      <c r="BW35" s="26"/>
      <c r="BX35" s="26"/>
      <c r="BY35" s="26">
        <f t="shared" si="19"/>
        <v>0</v>
      </c>
      <c r="BZ35" s="26"/>
      <c r="CA35" s="26"/>
      <c r="CB35" s="26">
        <f t="shared" si="20"/>
        <v>0</v>
      </c>
      <c r="CC35" s="26"/>
      <c r="CD35" s="26"/>
      <c r="CE35" s="26">
        <f t="shared" si="21"/>
        <v>0</v>
      </c>
      <c r="CF35" s="26"/>
      <c r="CG35" s="26"/>
      <c r="CH35" s="26">
        <f t="shared" si="22"/>
        <v>0</v>
      </c>
      <c r="CI35" s="26"/>
      <c r="CJ35" s="26"/>
      <c r="CK35" s="26">
        <f t="shared" si="23"/>
        <v>0</v>
      </c>
      <c r="CL35" s="26"/>
      <c r="CM35" s="26"/>
      <c r="CN35" s="26">
        <f t="shared" si="24"/>
        <v>0</v>
      </c>
      <c r="CO35" s="26"/>
      <c r="CP35" s="26"/>
      <c r="CQ35" s="26">
        <f t="shared" si="25"/>
        <v>0</v>
      </c>
      <c r="CR35" s="26"/>
      <c r="CS35" s="26"/>
      <c r="CT35" s="26">
        <f t="shared" si="31"/>
        <v>0</v>
      </c>
      <c r="CU35" s="26">
        <f t="shared" si="31"/>
        <v>0</v>
      </c>
      <c r="CV35" s="26">
        <f t="shared" si="31"/>
        <v>0</v>
      </c>
      <c r="CW35" s="26">
        <f t="shared" si="32"/>
        <v>0</v>
      </c>
      <c r="CX35" s="26"/>
      <c r="CY35" s="26"/>
      <c r="CZ35" s="26">
        <f t="shared" si="26"/>
        <v>0</v>
      </c>
      <c r="DA35" s="26"/>
      <c r="DB35" s="26"/>
      <c r="DC35" s="26">
        <f t="shared" si="27"/>
        <v>0</v>
      </c>
      <c r="DD35" s="26"/>
      <c r="DE35" s="26"/>
      <c r="DF35" s="27">
        <f t="shared" si="33"/>
        <v>25411</v>
      </c>
      <c r="DG35" s="27">
        <f t="shared" si="33"/>
        <v>21811</v>
      </c>
      <c r="DH35" s="27">
        <f t="shared" si="33"/>
        <v>3600</v>
      </c>
    </row>
    <row r="36" spans="1:112" ht="15.75" x14ac:dyDescent="0.2">
      <c r="A36" s="25" t="s">
        <v>103</v>
      </c>
      <c r="B36" s="26">
        <f t="shared" si="0"/>
        <v>49</v>
      </c>
      <c r="C36" s="26">
        <v>27</v>
      </c>
      <c r="D36" s="26">
        <v>22</v>
      </c>
      <c r="E36" s="26">
        <f t="shared" si="1"/>
        <v>262</v>
      </c>
      <c r="F36" s="26">
        <v>235</v>
      </c>
      <c r="G36" s="26">
        <v>27</v>
      </c>
      <c r="H36" s="26">
        <f t="shared" si="2"/>
        <v>0</v>
      </c>
      <c r="I36" s="26">
        <v>0</v>
      </c>
      <c r="J36" s="26">
        <v>0</v>
      </c>
      <c r="K36" s="26">
        <f t="shared" si="3"/>
        <v>0</v>
      </c>
      <c r="L36" s="26">
        <v>0</v>
      </c>
      <c r="M36" s="26">
        <v>0</v>
      </c>
      <c r="N36" s="26">
        <f t="shared" si="4"/>
        <v>0</v>
      </c>
      <c r="O36" s="26">
        <v>0</v>
      </c>
      <c r="P36" s="26">
        <v>0</v>
      </c>
      <c r="Q36" s="26">
        <f t="shared" si="5"/>
        <v>318</v>
      </c>
      <c r="R36" s="26">
        <v>288</v>
      </c>
      <c r="S36" s="26">
        <v>30</v>
      </c>
      <c r="T36" s="26">
        <f t="shared" si="6"/>
        <v>2733</v>
      </c>
      <c r="U36" s="26">
        <f t="shared" si="7"/>
        <v>1949</v>
      </c>
      <c r="V36" s="26">
        <f t="shared" si="8"/>
        <v>784</v>
      </c>
      <c r="W36" s="26">
        <f t="shared" si="9"/>
        <v>1817</v>
      </c>
      <c r="X36" s="26">
        <v>308</v>
      </c>
      <c r="Y36" s="26">
        <v>1108</v>
      </c>
      <c r="Z36" s="26">
        <v>401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f t="shared" si="10"/>
        <v>784</v>
      </c>
      <c r="AK36" s="26">
        <v>172</v>
      </c>
      <c r="AL36" s="26">
        <v>612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f t="shared" si="29"/>
        <v>0</v>
      </c>
      <c r="AT36" s="26">
        <f t="shared" si="30"/>
        <v>0</v>
      </c>
      <c r="AU36" s="26">
        <v>0</v>
      </c>
      <c r="AV36" s="26">
        <v>0</v>
      </c>
      <c r="AW36" s="26">
        <f t="shared" si="11"/>
        <v>0</v>
      </c>
      <c r="AX36" s="26">
        <v>0</v>
      </c>
      <c r="AY36" s="26">
        <v>0</v>
      </c>
      <c r="AZ36" s="26">
        <f t="shared" si="12"/>
        <v>0</v>
      </c>
      <c r="BA36" s="26">
        <v>0</v>
      </c>
      <c r="BB36" s="26">
        <v>0</v>
      </c>
      <c r="BC36" s="26">
        <v>0</v>
      </c>
      <c r="BD36" s="26">
        <f t="shared" si="13"/>
        <v>0</v>
      </c>
      <c r="BE36" s="26">
        <v>0</v>
      </c>
      <c r="BF36" s="26">
        <v>0</v>
      </c>
      <c r="BG36" s="26">
        <f t="shared" si="14"/>
        <v>28</v>
      </c>
      <c r="BH36" s="26">
        <v>28</v>
      </c>
      <c r="BI36" s="26">
        <v>0</v>
      </c>
      <c r="BJ36" s="26">
        <f t="shared" si="15"/>
        <v>0</v>
      </c>
      <c r="BK36" s="26">
        <v>0</v>
      </c>
      <c r="BL36" s="26">
        <v>0</v>
      </c>
      <c r="BM36" s="26">
        <f t="shared" si="16"/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f t="shared" si="17"/>
        <v>0</v>
      </c>
      <c r="BT36" s="26">
        <v>0</v>
      </c>
      <c r="BU36" s="26">
        <v>0</v>
      </c>
      <c r="BV36" s="26">
        <f t="shared" si="18"/>
        <v>0</v>
      </c>
      <c r="BW36" s="26">
        <v>0</v>
      </c>
      <c r="BX36" s="26">
        <v>0</v>
      </c>
      <c r="BY36" s="26">
        <f t="shared" si="19"/>
        <v>0</v>
      </c>
      <c r="BZ36" s="26">
        <v>0</v>
      </c>
      <c r="CA36" s="26">
        <v>0</v>
      </c>
      <c r="CB36" s="26">
        <f t="shared" si="20"/>
        <v>0</v>
      </c>
      <c r="CC36" s="26">
        <v>0</v>
      </c>
      <c r="CD36" s="26">
        <v>0</v>
      </c>
      <c r="CE36" s="26">
        <f t="shared" si="21"/>
        <v>0</v>
      </c>
      <c r="CF36" s="26">
        <v>0</v>
      </c>
      <c r="CG36" s="26">
        <v>0</v>
      </c>
      <c r="CH36" s="26">
        <f t="shared" si="22"/>
        <v>0</v>
      </c>
      <c r="CI36" s="26">
        <v>0</v>
      </c>
      <c r="CJ36" s="26">
        <v>0</v>
      </c>
      <c r="CK36" s="26">
        <f t="shared" si="23"/>
        <v>0</v>
      </c>
      <c r="CL36" s="26">
        <v>0</v>
      </c>
      <c r="CM36" s="26">
        <v>0</v>
      </c>
      <c r="CN36" s="26">
        <f t="shared" si="24"/>
        <v>104</v>
      </c>
      <c r="CO36" s="26">
        <v>104</v>
      </c>
      <c r="CP36" s="26">
        <v>0</v>
      </c>
      <c r="CQ36" s="26">
        <f t="shared" si="25"/>
        <v>0</v>
      </c>
      <c r="CR36" s="26">
        <v>0</v>
      </c>
      <c r="CS36" s="26">
        <v>0</v>
      </c>
      <c r="CT36" s="26">
        <f t="shared" si="31"/>
        <v>0</v>
      </c>
      <c r="CU36" s="26">
        <f t="shared" si="31"/>
        <v>0</v>
      </c>
      <c r="CV36" s="26">
        <f t="shared" si="31"/>
        <v>0</v>
      </c>
      <c r="CW36" s="26">
        <f t="shared" si="32"/>
        <v>0</v>
      </c>
      <c r="CX36" s="26">
        <v>0</v>
      </c>
      <c r="CY36" s="26">
        <v>0</v>
      </c>
      <c r="CZ36" s="26">
        <f t="shared" si="26"/>
        <v>0</v>
      </c>
      <c r="DA36" s="26">
        <v>0</v>
      </c>
      <c r="DB36" s="26">
        <v>0</v>
      </c>
      <c r="DC36" s="26">
        <f t="shared" si="27"/>
        <v>0</v>
      </c>
      <c r="DD36" s="26"/>
      <c r="DE36" s="26"/>
      <c r="DF36" s="27">
        <f t="shared" si="33"/>
        <v>3362</v>
      </c>
      <c r="DG36" s="27">
        <f t="shared" si="33"/>
        <v>2499</v>
      </c>
      <c r="DH36" s="27">
        <f t="shared" si="33"/>
        <v>863</v>
      </c>
    </row>
    <row r="37" spans="1:112" ht="15.75" x14ac:dyDescent="0.2">
      <c r="A37" s="25" t="s">
        <v>104</v>
      </c>
      <c r="B37" s="26">
        <f t="shared" si="0"/>
        <v>350</v>
      </c>
      <c r="C37" s="26">
        <v>190</v>
      </c>
      <c r="D37" s="26">
        <v>160</v>
      </c>
      <c r="E37" s="26">
        <f t="shared" si="1"/>
        <v>4712</v>
      </c>
      <c r="F37" s="26">
        <v>3230</v>
      </c>
      <c r="G37" s="26">
        <v>1482</v>
      </c>
      <c r="H37" s="26">
        <f t="shared" si="2"/>
        <v>0</v>
      </c>
      <c r="I37" s="26">
        <v>0</v>
      </c>
      <c r="J37" s="26">
        <v>0</v>
      </c>
      <c r="K37" s="26">
        <f t="shared" si="3"/>
        <v>2450</v>
      </c>
      <c r="L37" s="26">
        <v>2450</v>
      </c>
      <c r="M37" s="26">
        <v>0</v>
      </c>
      <c r="N37" s="26">
        <f t="shared" si="4"/>
        <v>1460</v>
      </c>
      <c r="O37" s="26">
        <v>0</v>
      </c>
      <c r="P37" s="26">
        <v>1460</v>
      </c>
      <c r="Q37" s="26">
        <f t="shared" si="5"/>
        <v>0</v>
      </c>
      <c r="R37" s="26">
        <v>0</v>
      </c>
      <c r="S37" s="26">
        <v>0</v>
      </c>
      <c r="T37" s="26">
        <f t="shared" si="6"/>
        <v>4667</v>
      </c>
      <c r="U37" s="26">
        <f t="shared" si="7"/>
        <v>3702</v>
      </c>
      <c r="V37" s="26">
        <f t="shared" si="8"/>
        <v>965</v>
      </c>
      <c r="W37" s="26">
        <f t="shared" si="9"/>
        <v>3702</v>
      </c>
      <c r="X37" s="26">
        <v>2702</v>
      </c>
      <c r="Y37" s="26">
        <v>1000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f t="shared" si="10"/>
        <v>965</v>
      </c>
      <c r="AK37" s="26">
        <v>0</v>
      </c>
      <c r="AL37" s="26">
        <v>965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f t="shared" si="29"/>
        <v>0</v>
      </c>
      <c r="AT37" s="26">
        <f t="shared" si="30"/>
        <v>0</v>
      </c>
      <c r="AU37" s="26">
        <v>0</v>
      </c>
      <c r="AV37" s="26">
        <v>0</v>
      </c>
      <c r="AW37" s="26">
        <f t="shared" si="11"/>
        <v>0</v>
      </c>
      <c r="AX37" s="26">
        <v>0</v>
      </c>
      <c r="AY37" s="26">
        <v>0</v>
      </c>
      <c r="AZ37" s="26">
        <f t="shared" si="12"/>
        <v>0</v>
      </c>
      <c r="BA37" s="26">
        <v>0</v>
      </c>
      <c r="BB37" s="26">
        <v>0</v>
      </c>
      <c r="BC37" s="26">
        <v>0</v>
      </c>
      <c r="BD37" s="26">
        <f t="shared" si="13"/>
        <v>0</v>
      </c>
      <c r="BE37" s="26">
        <v>0</v>
      </c>
      <c r="BF37" s="26">
        <v>0</v>
      </c>
      <c r="BG37" s="26">
        <f t="shared" si="14"/>
        <v>0</v>
      </c>
      <c r="BH37" s="26">
        <v>0</v>
      </c>
      <c r="BI37" s="26">
        <v>0</v>
      </c>
      <c r="BJ37" s="26">
        <f t="shared" si="15"/>
        <v>0</v>
      </c>
      <c r="BK37" s="26">
        <v>0</v>
      </c>
      <c r="BL37" s="26">
        <v>0</v>
      </c>
      <c r="BM37" s="26">
        <f t="shared" si="16"/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f t="shared" si="17"/>
        <v>0</v>
      </c>
      <c r="BT37" s="26">
        <v>0</v>
      </c>
      <c r="BU37" s="26">
        <v>0</v>
      </c>
      <c r="BV37" s="26">
        <f t="shared" si="18"/>
        <v>0</v>
      </c>
      <c r="BW37" s="26">
        <v>0</v>
      </c>
      <c r="BX37" s="26">
        <v>0</v>
      </c>
      <c r="BY37" s="26">
        <f t="shared" si="19"/>
        <v>0</v>
      </c>
      <c r="BZ37" s="26">
        <v>0</v>
      </c>
      <c r="CA37" s="26">
        <v>0</v>
      </c>
      <c r="CB37" s="26">
        <f t="shared" si="20"/>
        <v>0</v>
      </c>
      <c r="CC37" s="26">
        <v>0</v>
      </c>
      <c r="CD37" s="26">
        <v>0</v>
      </c>
      <c r="CE37" s="26">
        <f t="shared" si="21"/>
        <v>0</v>
      </c>
      <c r="CF37" s="26">
        <v>0</v>
      </c>
      <c r="CG37" s="26">
        <v>0</v>
      </c>
      <c r="CH37" s="26">
        <f t="shared" si="22"/>
        <v>0</v>
      </c>
      <c r="CI37" s="26">
        <v>0</v>
      </c>
      <c r="CJ37" s="26">
        <v>0</v>
      </c>
      <c r="CK37" s="26">
        <f t="shared" si="23"/>
        <v>0</v>
      </c>
      <c r="CL37" s="26">
        <v>0</v>
      </c>
      <c r="CM37" s="26">
        <v>0</v>
      </c>
      <c r="CN37" s="26">
        <f t="shared" si="24"/>
        <v>0</v>
      </c>
      <c r="CO37" s="26">
        <v>0</v>
      </c>
      <c r="CP37" s="26">
        <v>0</v>
      </c>
      <c r="CQ37" s="26">
        <f t="shared" si="25"/>
        <v>0</v>
      </c>
      <c r="CR37" s="26">
        <v>0</v>
      </c>
      <c r="CS37" s="26">
        <v>0</v>
      </c>
      <c r="CT37" s="26">
        <f t="shared" si="31"/>
        <v>0</v>
      </c>
      <c r="CU37" s="26">
        <f t="shared" si="31"/>
        <v>0</v>
      </c>
      <c r="CV37" s="26">
        <f t="shared" si="31"/>
        <v>0</v>
      </c>
      <c r="CW37" s="26">
        <f t="shared" si="32"/>
        <v>0</v>
      </c>
      <c r="CX37" s="26">
        <v>0</v>
      </c>
      <c r="CY37" s="26">
        <v>0</v>
      </c>
      <c r="CZ37" s="26">
        <f t="shared" si="26"/>
        <v>0</v>
      </c>
      <c r="DA37" s="26">
        <v>0</v>
      </c>
      <c r="DB37" s="26">
        <v>0</v>
      </c>
      <c r="DC37" s="26">
        <f t="shared" si="27"/>
        <v>0</v>
      </c>
      <c r="DD37" s="26">
        <v>0</v>
      </c>
      <c r="DE37" s="26"/>
      <c r="DF37" s="27">
        <f t="shared" si="33"/>
        <v>13639</v>
      </c>
      <c r="DG37" s="27">
        <f t="shared" si="33"/>
        <v>9572</v>
      </c>
      <c r="DH37" s="27">
        <f t="shared" si="33"/>
        <v>4067</v>
      </c>
    </row>
    <row r="38" spans="1:112" ht="15.75" x14ac:dyDescent="0.2">
      <c r="A38" s="25" t="s">
        <v>105</v>
      </c>
      <c r="B38" s="26">
        <f t="shared" si="0"/>
        <v>132</v>
      </c>
      <c r="C38" s="26">
        <v>132</v>
      </c>
      <c r="D38" s="26">
        <v>0</v>
      </c>
      <c r="E38" s="26">
        <f t="shared" si="1"/>
        <v>1170</v>
      </c>
      <c r="F38" s="26">
        <v>990</v>
      </c>
      <c r="G38" s="26">
        <v>180</v>
      </c>
      <c r="H38" s="26">
        <f t="shared" si="2"/>
        <v>0</v>
      </c>
      <c r="I38" s="26">
        <v>0</v>
      </c>
      <c r="J38" s="26">
        <v>0</v>
      </c>
      <c r="K38" s="26">
        <f t="shared" si="3"/>
        <v>748</v>
      </c>
      <c r="L38" s="26">
        <v>558</v>
      </c>
      <c r="M38" s="26">
        <v>190</v>
      </c>
      <c r="N38" s="26">
        <f t="shared" si="4"/>
        <v>1285</v>
      </c>
      <c r="O38" s="26">
        <v>658</v>
      </c>
      <c r="P38" s="26">
        <v>627</v>
      </c>
      <c r="Q38" s="26">
        <f t="shared" si="5"/>
        <v>1484</v>
      </c>
      <c r="R38" s="26">
        <v>1244</v>
      </c>
      <c r="S38" s="26">
        <v>240</v>
      </c>
      <c r="T38" s="26">
        <f t="shared" si="6"/>
        <v>2902</v>
      </c>
      <c r="U38" s="26">
        <f t="shared" si="7"/>
        <v>1400</v>
      </c>
      <c r="V38" s="26">
        <f t="shared" si="8"/>
        <v>1502</v>
      </c>
      <c r="W38" s="26">
        <f t="shared" si="9"/>
        <v>1400</v>
      </c>
      <c r="X38" s="26">
        <v>0</v>
      </c>
      <c r="Y38" s="26">
        <v>1400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f t="shared" si="10"/>
        <v>1502</v>
      </c>
      <c r="AK38" s="26">
        <v>0</v>
      </c>
      <c r="AL38" s="26">
        <v>1502</v>
      </c>
      <c r="AM38" s="26"/>
      <c r="AN38" s="26"/>
      <c r="AO38" s="26"/>
      <c r="AP38" s="26"/>
      <c r="AQ38" s="26"/>
      <c r="AR38" s="26"/>
      <c r="AS38" s="26">
        <f t="shared" si="29"/>
        <v>0</v>
      </c>
      <c r="AT38" s="26">
        <f t="shared" si="30"/>
        <v>0</v>
      </c>
      <c r="AU38" s="26"/>
      <c r="AV38" s="26"/>
      <c r="AW38" s="26">
        <f t="shared" si="11"/>
        <v>0</v>
      </c>
      <c r="AX38" s="26"/>
      <c r="AY38" s="26"/>
      <c r="AZ38" s="26">
        <f t="shared" si="12"/>
        <v>0</v>
      </c>
      <c r="BA38" s="26"/>
      <c r="BB38" s="26"/>
      <c r="BC38" s="26"/>
      <c r="BD38" s="26">
        <f t="shared" si="13"/>
        <v>0</v>
      </c>
      <c r="BE38" s="26"/>
      <c r="BF38" s="26"/>
      <c r="BG38" s="26">
        <f t="shared" si="14"/>
        <v>0</v>
      </c>
      <c r="BH38" s="26"/>
      <c r="BI38" s="26"/>
      <c r="BJ38" s="26">
        <f t="shared" si="15"/>
        <v>0</v>
      </c>
      <c r="BK38" s="26"/>
      <c r="BL38" s="26"/>
      <c r="BM38" s="26">
        <f t="shared" si="16"/>
        <v>0</v>
      </c>
      <c r="BN38" s="26"/>
      <c r="BO38" s="26"/>
      <c r="BP38" s="26"/>
      <c r="BQ38" s="26"/>
      <c r="BR38" s="26"/>
      <c r="BS38" s="26">
        <f t="shared" si="17"/>
        <v>0</v>
      </c>
      <c r="BT38" s="26"/>
      <c r="BU38" s="26"/>
      <c r="BV38" s="26">
        <f t="shared" si="18"/>
        <v>0</v>
      </c>
      <c r="BW38" s="26"/>
      <c r="BX38" s="26"/>
      <c r="BY38" s="26">
        <f t="shared" si="19"/>
        <v>0</v>
      </c>
      <c r="BZ38" s="26"/>
      <c r="CA38" s="26"/>
      <c r="CB38" s="26">
        <f t="shared" si="20"/>
        <v>0</v>
      </c>
      <c r="CC38" s="26"/>
      <c r="CD38" s="26"/>
      <c r="CE38" s="26">
        <f t="shared" si="21"/>
        <v>0</v>
      </c>
      <c r="CF38" s="26"/>
      <c r="CG38" s="26"/>
      <c r="CH38" s="26">
        <f t="shared" si="22"/>
        <v>0</v>
      </c>
      <c r="CI38" s="26"/>
      <c r="CJ38" s="26"/>
      <c r="CK38" s="26">
        <f t="shared" si="23"/>
        <v>0</v>
      </c>
      <c r="CL38" s="26"/>
      <c r="CM38" s="26"/>
      <c r="CN38" s="26">
        <f t="shared" si="24"/>
        <v>0</v>
      </c>
      <c r="CO38" s="26"/>
      <c r="CP38" s="26"/>
      <c r="CQ38" s="26">
        <f t="shared" si="25"/>
        <v>0</v>
      </c>
      <c r="CR38" s="26"/>
      <c r="CS38" s="26"/>
      <c r="CT38" s="26">
        <f t="shared" si="31"/>
        <v>0</v>
      </c>
      <c r="CU38" s="26">
        <f t="shared" si="31"/>
        <v>0</v>
      </c>
      <c r="CV38" s="26">
        <f t="shared" si="31"/>
        <v>0</v>
      </c>
      <c r="CW38" s="26">
        <f t="shared" si="32"/>
        <v>0</v>
      </c>
      <c r="CX38" s="26"/>
      <c r="CY38" s="26"/>
      <c r="CZ38" s="26">
        <f t="shared" si="26"/>
        <v>0</v>
      </c>
      <c r="DA38" s="26"/>
      <c r="DB38" s="26"/>
      <c r="DC38" s="26">
        <f t="shared" si="27"/>
        <v>0</v>
      </c>
      <c r="DD38" s="26"/>
      <c r="DE38" s="26"/>
      <c r="DF38" s="27">
        <f t="shared" si="33"/>
        <v>7721</v>
      </c>
      <c r="DG38" s="27">
        <f t="shared" si="33"/>
        <v>4982</v>
      </c>
      <c r="DH38" s="27">
        <f t="shared" si="33"/>
        <v>2739</v>
      </c>
    </row>
    <row r="39" spans="1:112" ht="15.75" x14ac:dyDescent="0.2">
      <c r="A39" s="25" t="s">
        <v>106</v>
      </c>
      <c r="B39" s="26">
        <f t="shared" si="0"/>
        <v>0</v>
      </c>
      <c r="C39" s="26">
        <v>0</v>
      </c>
      <c r="D39" s="26">
        <v>0</v>
      </c>
      <c r="E39" s="26">
        <f t="shared" si="1"/>
        <v>0</v>
      </c>
      <c r="F39" s="26">
        <v>0</v>
      </c>
      <c r="G39" s="26">
        <v>0</v>
      </c>
      <c r="H39" s="26">
        <f t="shared" si="2"/>
        <v>0</v>
      </c>
      <c r="I39" s="26">
        <v>0</v>
      </c>
      <c r="J39" s="26">
        <v>0</v>
      </c>
      <c r="K39" s="26">
        <f t="shared" si="3"/>
        <v>0</v>
      </c>
      <c r="L39" s="26">
        <v>0</v>
      </c>
      <c r="M39" s="26">
        <v>0</v>
      </c>
      <c r="N39" s="26">
        <f t="shared" si="4"/>
        <v>0</v>
      </c>
      <c r="O39" s="26">
        <v>0</v>
      </c>
      <c r="P39" s="26">
        <v>0</v>
      </c>
      <c r="Q39" s="26">
        <f t="shared" si="5"/>
        <v>395</v>
      </c>
      <c r="R39" s="26">
        <v>395</v>
      </c>
      <c r="S39" s="26">
        <v>0</v>
      </c>
      <c r="T39" s="26">
        <f t="shared" si="6"/>
        <v>3782</v>
      </c>
      <c r="U39" s="26">
        <f t="shared" si="7"/>
        <v>3782</v>
      </c>
      <c r="V39" s="26">
        <f t="shared" si="8"/>
        <v>0</v>
      </c>
      <c r="W39" s="26">
        <f t="shared" si="9"/>
        <v>2344</v>
      </c>
      <c r="X39" s="26">
        <v>0</v>
      </c>
      <c r="Y39" s="26">
        <v>2344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f t="shared" si="10"/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f t="shared" si="29"/>
        <v>0</v>
      </c>
      <c r="AT39" s="26">
        <f t="shared" si="30"/>
        <v>0</v>
      </c>
      <c r="AU39" s="26">
        <v>0</v>
      </c>
      <c r="AV39" s="26">
        <v>0</v>
      </c>
      <c r="AW39" s="26">
        <f t="shared" si="11"/>
        <v>0</v>
      </c>
      <c r="AX39" s="26">
        <v>0</v>
      </c>
      <c r="AY39" s="26">
        <v>0</v>
      </c>
      <c r="AZ39" s="26">
        <f t="shared" si="12"/>
        <v>0</v>
      </c>
      <c r="BA39" s="26">
        <v>0</v>
      </c>
      <c r="BB39" s="26">
        <v>0</v>
      </c>
      <c r="BC39" s="26">
        <v>0</v>
      </c>
      <c r="BD39" s="26">
        <f t="shared" si="13"/>
        <v>0</v>
      </c>
      <c r="BE39" s="26">
        <v>0</v>
      </c>
      <c r="BF39" s="26">
        <v>0</v>
      </c>
      <c r="BG39" s="26">
        <f t="shared" si="14"/>
        <v>984</v>
      </c>
      <c r="BH39" s="26">
        <v>984</v>
      </c>
      <c r="BI39" s="26">
        <v>0</v>
      </c>
      <c r="BJ39" s="26">
        <f t="shared" si="15"/>
        <v>0</v>
      </c>
      <c r="BK39" s="26">
        <v>0</v>
      </c>
      <c r="BL39" s="26">
        <v>0</v>
      </c>
      <c r="BM39" s="26">
        <f t="shared" si="16"/>
        <v>454</v>
      </c>
      <c r="BN39" s="26">
        <v>454</v>
      </c>
      <c r="BO39" s="26">
        <v>0</v>
      </c>
      <c r="BP39" s="26">
        <v>0</v>
      </c>
      <c r="BQ39" s="26">
        <v>0</v>
      </c>
      <c r="BR39" s="26">
        <v>0</v>
      </c>
      <c r="BS39" s="26">
        <f t="shared" si="17"/>
        <v>0</v>
      </c>
      <c r="BT39" s="26">
        <v>0</v>
      </c>
      <c r="BU39" s="26">
        <v>0</v>
      </c>
      <c r="BV39" s="26">
        <f t="shared" si="18"/>
        <v>0</v>
      </c>
      <c r="BW39" s="26">
        <v>0</v>
      </c>
      <c r="BX39" s="26">
        <v>0</v>
      </c>
      <c r="BY39" s="26">
        <f t="shared" si="19"/>
        <v>0</v>
      </c>
      <c r="BZ39" s="26">
        <v>0</v>
      </c>
      <c r="CA39" s="26">
        <v>0</v>
      </c>
      <c r="CB39" s="26">
        <f t="shared" si="20"/>
        <v>0</v>
      </c>
      <c r="CC39" s="26">
        <v>0</v>
      </c>
      <c r="CD39" s="26">
        <v>0</v>
      </c>
      <c r="CE39" s="26">
        <f t="shared" si="21"/>
        <v>0</v>
      </c>
      <c r="CF39" s="26">
        <v>0</v>
      </c>
      <c r="CG39" s="26">
        <v>0</v>
      </c>
      <c r="CH39" s="26">
        <f t="shared" si="22"/>
        <v>0</v>
      </c>
      <c r="CI39" s="26">
        <v>0</v>
      </c>
      <c r="CJ39" s="26">
        <v>0</v>
      </c>
      <c r="CK39" s="26">
        <f t="shared" si="23"/>
        <v>0</v>
      </c>
      <c r="CL39" s="26">
        <v>0</v>
      </c>
      <c r="CM39" s="26">
        <v>0</v>
      </c>
      <c r="CN39" s="26">
        <f t="shared" si="24"/>
        <v>0</v>
      </c>
      <c r="CO39" s="26">
        <v>0</v>
      </c>
      <c r="CP39" s="26">
        <v>0</v>
      </c>
      <c r="CQ39" s="26">
        <f t="shared" si="25"/>
        <v>0</v>
      </c>
      <c r="CR39" s="26">
        <v>0</v>
      </c>
      <c r="CS39" s="26">
        <v>0</v>
      </c>
      <c r="CT39" s="26">
        <f t="shared" si="31"/>
        <v>0</v>
      </c>
      <c r="CU39" s="26">
        <f t="shared" si="31"/>
        <v>0</v>
      </c>
      <c r="CV39" s="26">
        <f t="shared" si="31"/>
        <v>0</v>
      </c>
      <c r="CW39" s="26">
        <f t="shared" si="32"/>
        <v>0</v>
      </c>
      <c r="CX39" s="26">
        <v>0</v>
      </c>
      <c r="CY39" s="26">
        <v>0</v>
      </c>
      <c r="CZ39" s="26">
        <f t="shared" si="26"/>
        <v>0</v>
      </c>
      <c r="DA39" s="26">
        <v>0</v>
      </c>
      <c r="DB39" s="26">
        <v>0</v>
      </c>
      <c r="DC39" s="26">
        <f t="shared" si="27"/>
        <v>0</v>
      </c>
      <c r="DD39" s="26">
        <v>0</v>
      </c>
      <c r="DE39" s="26">
        <v>0</v>
      </c>
      <c r="DF39" s="27">
        <f t="shared" si="33"/>
        <v>4177</v>
      </c>
      <c r="DG39" s="27">
        <f t="shared" si="33"/>
        <v>4177</v>
      </c>
      <c r="DH39" s="27">
        <f t="shared" si="33"/>
        <v>0</v>
      </c>
    </row>
    <row r="40" spans="1:112" ht="15.75" x14ac:dyDescent="0.2">
      <c r="A40" s="25" t="s">
        <v>107</v>
      </c>
      <c r="B40" s="26">
        <f t="shared" si="0"/>
        <v>800</v>
      </c>
      <c r="C40" s="26">
        <v>800</v>
      </c>
      <c r="D40" s="26">
        <v>0</v>
      </c>
      <c r="E40" s="26">
        <f t="shared" si="1"/>
        <v>2773</v>
      </c>
      <c r="F40" s="26">
        <v>2023</v>
      </c>
      <c r="G40" s="26">
        <v>750</v>
      </c>
      <c r="H40" s="26">
        <f t="shared" si="2"/>
        <v>0</v>
      </c>
      <c r="I40" s="26">
        <v>0</v>
      </c>
      <c r="J40" s="26">
        <v>0</v>
      </c>
      <c r="K40" s="26">
        <f t="shared" si="3"/>
        <v>1000</v>
      </c>
      <c r="L40" s="26">
        <v>1000</v>
      </c>
      <c r="M40" s="26">
        <v>0</v>
      </c>
      <c r="N40" s="26">
        <f t="shared" si="4"/>
        <v>2100</v>
      </c>
      <c r="O40" s="26">
        <v>2100</v>
      </c>
      <c r="P40" s="26">
        <v>0</v>
      </c>
      <c r="Q40" s="26">
        <f t="shared" si="5"/>
        <v>1750</v>
      </c>
      <c r="R40" s="26">
        <v>1750</v>
      </c>
      <c r="S40" s="26">
        <v>0</v>
      </c>
      <c r="T40" s="26">
        <f t="shared" si="6"/>
        <v>3790</v>
      </c>
      <c r="U40" s="26">
        <f t="shared" si="7"/>
        <v>2831</v>
      </c>
      <c r="V40" s="26">
        <f t="shared" si="8"/>
        <v>959</v>
      </c>
      <c r="W40" s="26">
        <f t="shared" si="9"/>
        <v>1596</v>
      </c>
      <c r="X40" s="26">
        <v>0</v>
      </c>
      <c r="Y40" s="26">
        <v>1596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f t="shared" si="10"/>
        <v>729</v>
      </c>
      <c r="AK40" s="26">
        <v>0</v>
      </c>
      <c r="AL40" s="26">
        <v>729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f t="shared" si="29"/>
        <v>250</v>
      </c>
      <c r="AT40" s="26">
        <f t="shared" si="30"/>
        <v>250</v>
      </c>
      <c r="AU40" s="26">
        <v>250</v>
      </c>
      <c r="AV40" s="26">
        <v>0</v>
      </c>
      <c r="AW40" s="26">
        <f t="shared" si="11"/>
        <v>0</v>
      </c>
      <c r="AX40" s="26">
        <v>0</v>
      </c>
      <c r="AY40" s="26">
        <v>0</v>
      </c>
      <c r="AZ40" s="26">
        <f t="shared" si="12"/>
        <v>0</v>
      </c>
      <c r="BA40" s="26">
        <v>0</v>
      </c>
      <c r="BB40" s="26">
        <v>0</v>
      </c>
      <c r="BC40" s="26">
        <v>0</v>
      </c>
      <c r="BD40" s="26">
        <f t="shared" si="13"/>
        <v>0</v>
      </c>
      <c r="BE40" s="26">
        <v>0</v>
      </c>
      <c r="BF40" s="26">
        <v>0</v>
      </c>
      <c r="BG40" s="26">
        <f t="shared" si="14"/>
        <v>0</v>
      </c>
      <c r="BH40" s="26">
        <v>0</v>
      </c>
      <c r="BI40" s="26">
        <v>0</v>
      </c>
      <c r="BJ40" s="26">
        <f t="shared" si="15"/>
        <v>0</v>
      </c>
      <c r="BK40" s="26">
        <v>0</v>
      </c>
      <c r="BL40" s="26">
        <v>0</v>
      </c>
      <c r="BM40" s="26">
        <f t="shared" si="16"/>
        <v>410</v>
      </c>
      <c r="BN40" s="26">
        <v>260</v>
      </c>
      <c r="BO40" s="26">
        <v>110</v>
      </c>
      <c r="BP40" s="26">
        <v>0</v>
      </c>
      <c r="BQ40" s="26">
        <v>0</v>
      </c>
      <c r="BR40" s="26">
        <v>0</v>
      </c>
      <c r="BS40" s="26">
        <f t="shared" si="17"/>
        <v>0</v>
      </c>
      <c r="BT40" s="26">
        <v>0</v>
      </c>
      <c r="BU40" s="26">
        <v>0</v>
      </c>
      <c r="BV40" s="26">
        <f t="shared" si="18"/>
        <v>40</v>
      </c>
      <c r="BW40" s="26">
        <v>40</v>
      </c>
      <c r="BX40" s="26">
        <v>0</v>
      </c>
      <c r="BY40" s="26">
        <f t="shared" si="19"/>
        <v>0</v>
      </c>
      <c r="BZ40" s="26">
        <v>0</v>
      </c>
      <c r="CA40" s="26">
        <v>0</v>
      </c>
      <c r="CB40" s="26">
        <f t="shared" si="20"/>
        <v>60</v>
      </c>
      <c r="CC40" s="26">
        <v>60</v>
      </c>
      <c r="CD40" s="26">
        <v>0</v>
      </c>
      <c r="CE40" s="26">
        <f t="shared" si="21"/>
        <v>180</v>
      </c>
      <c r="CF40" s="26">
        <v>180</v>
      </c>
      <c r="CG40" s="26">
        <v>0</v>
      </c>
      <c r="CH40" s="26">
        <f t="shared" si="22"/>
        <v>205</v>
      </c>
      <c r="CI40" s="26">
        <v>105</v>
      </c>
      <c r="CJ40" s="26">
        <v>100</v>
      </c>
      <c r="CK40" s="26">
        <f t="shared" si="23"/>
        <v>0</v>
      </c>
      <c r="CL40" s="26">
        <v>0</v>
      </c>
      <c r="CM40" s="26">
        <v>0</v>
      </c>
      <c r="CN40" s="26">
        <f t="shared" si="24"/>
        <v>210</v>
      </c>
      <c r="CO40" s="26">
        <v>190</v>
      </c>
      <c r="CP40" s="26">
        <v>20</v>
      </c>
      <c r="CQ40" s="26">
        <f t="shared" si="25"/>
        <v>0</v>
      </c>
      <c r="CR40" s="26">
        <v>0</v>
      </c>
      <c r="CS40" s="26">
        <v>0</v>
      </c>
      <c r="CT40" s="26">
        <f t="shared" si="31"/>
        <v>150</v>
      </c>
      <c r="CU40" s="26">
        <f t="shared" si="31"/>
        <v>150</v>
      </c>
      <c r="CV40" s="26">
        <f t="shared" si="31"/>
        <v>0</v>
      </c>
      <c r="CW40" s="26">
        <f t="shared" si="32"/>
        <v>0</v>
      </c>
      <c r="CX40" s="26">
        <v>0</v>
      </c>
      <c r="CY40" s="26">
        <v>0</v>
      </c>
      <c r="CZ40" s="26">
        <f t="shared" si="26"/>
        <v>150</v>
      </c>
      <c r="DA40" s="26">
        <v>150</v>
      </c>
      <c r="DB40" s="26"/>
      <c r="DC40" s="26">
        <f t="shared" si="27"/>
        <v>0</v>
      </c>
      <c r="DD40" s="26"/>
      <c r="DE40" s="26"/>
      <c r="DF40" s="27">
        <f t="shared" si="33"/>
        <v>12213</v>
      </c>
      <c r="DG40" s="27">
        <f t="shared" si="33"/>
        <v>10504</v>
      </c>
      <c r="DH40" s="27">
        <f t="shared" si="33"/>
        <v>1709</v>
      </c>
    </row>
    <row r="41" spans="1:112" ht="15.75" x14ac:dyDescent="0.2">
      <c r="A41" s="25" t="s">
        <v>108</v>
      </c>
      <c r="B41" s="26">
        <f t="shared" si="0"/>
        <v>260</v>
      </c>
      <c r="C41" s="26">
        <v>210</v>
      </c>
      <c r="D41" s="26">
        <v>50</v>
      </c>
      <c r="E41" s="26">
        <f t="shared" si="1"/>
        <v>0</v>
      </c>
      <c r="F41" s="26">
        <v>0</v>
      </c>
      <c r="G41" s="26">
        <v>0</v>
      </c>
      <c r="H41" s="26">
        <f t="shared" si="2"/>
        <v>0</v>
      </c>
      <c r="I41" s="26">
        <v>0</v>
      </c>
      <c r="J41" s="26">
        <v>0</v>
      </c>
      <c r="K41" s="26">
        <f t="shared" si="3"/>
        <v>95</v>
      </c>
      <c r="L41" s="26">
        <v>70</v>
      </c>
      <c r="M41" s="26">
        <v>25</v>
      </c>
      <c r="N41" s="26">
        <f t="shared" si="4"/>
        <v>500</v>
      </c>
      <c r="O41" s="26">
        <v>350</v>
      </c>
      <c r="P41" s="26">
        <v>150</v>
      </c>
      <c r="Q41" s="26">
        <f t="shared" si="5"/>
        <v>1146</v>
      </c>
      <c r="R41" s="26">
        <v>725</v>
      </c>
      <c r="S41" s="26">
        <v>421</v>
      </c>
      <c r="T41" s="26">
        <f t="shared" si="6"/>
        <v>209</v>
      </c>
      <c r="U41" s="26">
        <f t="shared" si="7"/>
        <v>209</v>
      </c>
      <c r="V41" s="26">
        <f t="shared" si="8"/>
        <v>0</v>
      </c>
      <c r="W41" s="26">
        <f t="shared" si="9"/>
        <v>209</v>
      </c>
      <c r="X41" s="26">
        <v>0</v>
      </c>
      <c r="Y41" s="26">
        <v>209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f t="shared" si="10"/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f t="shared" si="29"/>
        <v>0</v>
      </c>
      <c r="AT41" s="26">
        <f t="shared" si="30"/>
        <v>0</v>
      </c>
      <c r="AU41" s="26">
        <v>0</v>
      </c>
      <c r="AV41" s="26">
        <v>0</v>
      </c>
      <c r="AW41" s="26">
        <f t="shared" si="11"/>
        <v>0</v>
      </c>
      <c r="AX41" s="26">
        <v>0</v>
      </c>
      <c r="AY41" s="26">
        <v>0</v>
      </c>
      <c r="AZ41" s="26">
        <f t="shared" si="12"/>
        <v>0</v>
      </c>
      <c r="BA41" s="26">
        <v>0</v>
      </c>
      <c r="BB41" s="26">
        <v>0</v>
      </c>
      <c r="BC41" s="26">
        <v>0</v>
      </c>
      <c r="BD41" s="26">
        <f t="shared" si="13"/>
        <v>0</v>
      </c>
      <c r="BE41" s="26">
        <v>0</v>
      </c>
      <c r="BF41" s="26">
        <v>0</v>
      </c>
      <c r="BG41" s="26">
        <f t="shared" si="14"/>
        <v>0</v>
      </c>
      <c r="BH41" s="26">
        <v>0</v>
      </c>
      <c r="BI41" s="26">
        <v>0</v>
      </c>
      <c r="BJ41" s="26">
        <f t="shared" si="15"/>
        <v>0</v>
      </c>
      <c r="BK41" s="26">
        <v>0</v>
      </c>
      <c r="BL41" s="26">
        <v>0</v>
      </c>
      <c r="BM41" s="26">
        <f t="shared" si="16"/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f t="shared" si="17"/>
        <v>0</v>
      </c>
      <c r="BT41" s="26">
        <v>0</v>
      </c>
      <c r="BU41" s="26">
        <v>0</v>
      </c>
      <c r="BV41" s="26">
        <f t="shared" si="18"/>
        <v>0</v>
      </c>
      <c r="BW41" s="26">
        <v>0</v>
      </c>
      <c r="BX41" s="26">
        <v>0</v>
      </c>
      <c r="BY41" s="26">
        <f t="shared" si="19"/>
        <v>0</v>
      </c>
      <c r="BZ41" s="26">
        <v>0</v>
      </c>
      <c r="CA41" s="26">
        <v>0</v>
      </c>
      <c r="CB41" s="26">
        <f t="shared" si="20"/>
        <v>0</v>
      </c>
      <c r="CC41" s="26">
        <v>0</v>
      </c>
      <c r="CD41" s="26">
        <v>0</v>
      </c>
      <c r="CE41" s="26">
        <f t="shared" si="21"/>
        <v>0</v>
      </c>
      <c r="CF41" s="26">
        <v>0</v>
      </c>
      <c r="CG41" s="26">
        <v>0</v>
      </c>
      <c r="CH41" s="26">
        <f t="shared" si="22"/>
        <v>0</v>
      </c>
      <c r="CI41" s="26">
        <v>0</v>
      </c>
      <c r="CJ41" s="26">
        <v>0</v>
      </c>
      <c r="CK41" s="26">
        <f t="shared" si="23"/>
        <v>0</v>
      </c>
      <c r="CL41" s="26">
        <v>0</v>
      </c>
      <c r="CM41" s="26">
        <v>0</v>
      </c>
      <c r="CN41" s="26">
        <f t="shared" si="24"/>
        <v>0</v>
      </c>
      <c r="CO41" s="26">
        <v>0</v>
      </c>
      <c r="CP41" s="26">
        <v>0</v>
      </c>
      <c r="CQ41" s="26">
        <f t="shared" si="25"/>
        <v>0</v>
      </c>
      <c r="CR41" s="26">
        <v>0</v>
      </c>
      <c r="CS41" s="26">
        <v>0</v>
      </c>
      <c r="CT41" s="26">
        <f t="shared" si="31"/>
        <v>0</v>
      </c>
      <c r="CU41" s="26">
        <f t="shared" si="31"/>
        <v>0</v>
      </c>
      <c r="CV41" s="26">
        <f t="shared" si="31"/>
        <v>0</v>
      </c>
      <c r="CW41" s="26">
        <f t="shared" si="32"/>
        <v>0</v>
      </c>
      <c r="CX41" s="26">
        <v>0</v>
      </c>
      <c r="CY41" s="26">
        <v>0</v>
      </c>
      <c r="CZ41" s="26">
        <f t="shared" si="26"/>
        <v>0</v>
      </c>
      <c r="DA41" s="26">
        <v>0</v>
      </c>
      <c r="DB41" s="26">
        <v>0</v>
      </c>
      <c r="DC41" s="26">
        <f t="shared" si="27"/>
        <v>0</v>
      </c>
      <c r="DD41" s="26">
        <v>0</v>
      </c>
      <c r="DE41" s="26"/>
      <c r="DF41" s="27">
        <f t="shared" si="33"/>
        <v>2210</v>
      </c>
      <c r="DG41" s="27">
        <f t="shared" si="33"/>
        <v>1564</v>
      </c>
      <c r="DH41" s="27">
        <f t="shared" si="33"/>
        <v>646</v>
      </c>
    </row>
    <row r="42" spans="1:112" ht="15.75" x14ac:dyDescent="0.2">
      <c r="A42" s="25" t="s">
        <v>109</v>
      </c>
      <c r="B42" s="26">
        <f t="shared" si="0"/>
        <v>3108</v>
      </c>
      <c r="C42" s="26">
        <v>3108</v>
      </c>
      <c r="D42" s="26">
        <v>0</v>
      </c>
      <c r="E42" s="26">
        <f t="shared" si="1"/>
        <v>0</v>
      </c>
      <c r="F42" s="26">
        <v>0</v>
      </c>
      <c r="G42" s="26">
        <v>0</v>
      </c>
      <c r="H42" s="26">
        <f t="shared" si="2"/>
        <v>0</v>
      </c>
      <c r="I42" s="26">
        <v>0</v>
      </c>
      <c r="J42" s="26">
        <v>0</v>
      </c>
      <c r="K42" s="26">
        <f t="shared" si="3"/>
        <v>0</v>
      </c>
      <c r="L42" s="26">
        <v>0</v>
      </c>
      <c r="M42" s="26">
        <v>0</v>
      </c>
      <c r="N42" s="26">
        <f t="shared" si="4"/>
        <v>0</v>
      </c>
      <c r="O42" s="26">
        <v>0</v>
      </c>
      <c r="P42" s="26">
        <v>0</v>
      </c>
      <c r="Q42" s="26">
        <f t="shared" si="5"/>
        <v>2282</v>
      </c>
      <c r="R42" s="26">
        <v>1092</v>
      </c>
      <c r="S42" s="26">
        <v>1190</v>
      </c>
      <c r="T42" s="26">
        <f t="shared" si="6"/>
        <v>4643</v>
      </c>
      <c r="U42" s="26">
        <f t="shared" si="7"/>
        <v>3607</v>
      </c>
      <c r="V42" s="26">
        <f t="shared" si="8"/>
        <v>1036</v>
      </c>
      <c r="W42" s="26">
        <f t="shared" si="9"/>
        <v>937</v>
      </c>
      <c r="X42" s="26">
        <v>0</v>
      </c>
      <c r="Y42" s="26">
        <v>937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f t="shared" si="10"/>
        <v>1036</v>
      </c>
      <c r="AK42" s="26">
        <v>0</v>
      </c>
      <c r="AL42" s="26">
        <v>1036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f t="shared" si="29"/>
        <v>0</v>
      </c>
      <c r="AT42" s="26">
        <f t="shared" si="30"/>
        <v>0</v>
      </c>
      <c r="AU42" s="26">
        <v>0</v>
      </c>
      <c r="AV42" s="26">
        <v>0</v>
      </c>
      <c r="AW42" s="26">
        <f t="shared" si="11"/>
        <v>0</v>
      </c>
      <c r="AX42" s="26">
        <v>0</v>
      </c>
      <c r="AY42" s="26">
        <v>0</v>
      </c>
      <c r="AZ42" s="26">
        <f t="shared" si="12"/>
        <v>0</v>
      </c>
      <c r="BA42" s="26">
        <v>0</v>
      </c>
      <c r="BB42" s="26">
        <v>0</v>
      </c>
      <c r="BC42" s="26">
        <v>0</v>
      </c>
      <c r="BD42" s="26">
        <f t="shared" si="13"/>
        <v>0</v>
      </c>
      <c r="BE42" s="26">
        <v>0</v>
      </c>
      <c r="BF42" s="26">
        <v>0</v>
      </c>
      <c r="BG42" s="26">
        <f t="shared" si="14"/>
        <v>0</v>
      </c>
      <c r="BH42" s="26">
        <v>0</v>
      </c>
      <c r="BI42" s="26">
        <v>0</v>
      </c>
      <c r="BJ42" s="26">
        <f t="shared" si="15"/>
        <v>0</v>
      </c>
      <c r="BK42" s="26">
        <v>0</v>
      </c>
      <c r="BL42" s="26">
        <v>0</v>
      </c>
      <c r="BM42" s="26">
        <f t="shared" si="16"/>
        <v>750</v>
      </c>
      <c r="BN42" s="26">
        <v>750</v>
      </c>
      <c r="BO42" s="26">
        <v>0</v>
      </c>
      <c r="BP42" s="26">
        <v>0</v>
      </c>
      <c r="BQ42" s="26">
        <v>0</v>
      </c>
      <c r="BR42" s="26">
        <v>0</v>
      </c>
      <c r="BS42" s="26">
        <f t="shared" si="17"/>
        <v>0</v>
      </c>
      <c r="BT42" s="26">
        <v>0</v>
      </c>
      <c r="BU42" s="26">
        <v>0</v>
      </c>
      <c r="BV42" s="26">
        <f t="shared" si="18"/>
        <v>0</v>
      </c>
      <c r="BW42" s="26">
        <v>0</v>
      </c>
      <c r="BX42" s="26">
        <v>0</v>
      </c>
      <c r="BY42" s="26">
        <f t="shared" si="19"/>
        <v>0</v>
      </c>
      <c r="BZ42" s="26">
        <v>0</v>
      </c>
      <c r="CA42" s="26">
        <v>0</v>
      </c>
      <c r="CB42" s="26">
        <f t="shared" si="20"/>
        <v>0</v>
      </c>
      <c r="CC42" s="26">
        <v>0</v>
      </c>
      <c r="CD42" s="26">
        <v>0</v>
      </c>
      <c r="CE42" s="26">
        <f t="shared" si="21"/>
        <v>1400</v>
      </c>
      <c r="CF42" s="26">
        <v>1400</v>
      </c>
      <c r="CG42" s="26">
        <v>0</v>
      </c>
      <c r="CH42" s="26">
        <f t="shared" si="22"/>
        <v>260</v>
      </c>
      <c r="CI42" s="26">
        <v>260</v>
      </c>
      <c r="CJ42" s="26">
        <v>0</v>
      </c>
      <c r="CK42" s="26">
        <f t="shared" si="23"/>
        <v>0</v>
      </c>
      <c r="CL42" s="26">
        <v>0</v>
      </c>
      <c r="CM42" s="26">
        <v>0</v>
      </c>
      <c r="CN42" s="26">
        <f t="shared" si="24"/>
        <v>260</v>
      </c>
      <c r="CO42" s="26">
        <v>260</v>
      </c>
      <c r="CP42" s="26">
        <v>0</v>
      </c>
      <c r="CQ42" s="26">
        <f t="shared" si="25"/>
        <v>0</v>
      </c>
      <c r="CR42" s="26">
        <v>0</v>
      </c>
      <c r="CS42" s="26">
        <v>0</v>
      </c>
      <c r="CT42" s="26">
        <f t="shared" si="31"/>
        <v>0</v>
      </c>
      <c r="CU42" s="26">
        <f t="shared" si="31"/>
        <v>0</v>
      </c>
      <c r="CV42" s="26">
        <f t="shared" si="31"/>
        <v>0</v>
      </c>
      <c r="CW42" s="26">
        <f t="shared" si="32"/>
        <v>0</v>
      </c>
      <c r="CX42" s="26">
        <v>0</v>
      </c>
      <c r="CY42" s="26">
        <v>0</v>
      </c>
      <c r="CZ42" s="26">
        <f t="shared" si="26"/>
        <v>0</v>
      </c>
      <c r="DA42" s="26">
        <v>0</v>
      </c>
      <c r="DB42" s="26">
        <v>0</v>
      </c>
      <c r="DC42" s="26">
        <f t="shared" si="27"/>
        <v>0</v>
      </c>
      <c r="DD42" s="26">
        <v>0</v>
      </c>
      <c r="DE42" s="26">
        <v>0</v>
      </c>
      <c r="DF42" s="27">
        <f t="shared" si="33"/>
        <v>10033</v>
      </c>
      <c r="DG42" s="27">
        <f t="shared" si="33"/>
        <v>7807</v>
      </c>
      <c r="DH42" s="27">
        <f t="shared" si="33"/>
        <v>2226</v>
      </c>
    </row>
    <row r="43" spans="1:112" ht="15.75" x14ac:dyDescent="0.25">
      <c r="A43" s="25" t="s">
        <v>110</v>
      </c>
      <c r="B43" s="26">
        <f>C43+D43</f>
        <v>1066</v>
      </c>
      <c r="C43" s="26">
        <v>790</v>
      </c>
      <c r="D43" s="26">
        <v>276</v>
      </c>
      <c r="E43" s="28">
        <f>F43+G43</f>
        <v>600</v>
      </c>
      <c r="F43" s="28">
        <v>360</v>
      </c>
      <c r="G43" s="28">
        <v>240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f>R43+S43</f>
        <v>2670</v>
      </c>
      <c r="R43" s="28">
        <v>970</v>
      </c>
      <c r="S43" s="28">
        <v>1700</v>
      </c>
      <c r="T43" s="26">
        <f t="shared" si="6"/>
        <v>3312</v>
      </c>
      <c r="U43" s="26">
        <f t="shared" si="7"/>
        <v>1469</v>
      </c>
      <c r="V43" s="26">
        <f t="shared" si="8"/>
        <v>1843</v>
      </c>
      <c r="W43" s="26">
        <f t="shared" si="9"/>
        <v>611</v>
      </c>
      <c r="X43" s="26">
        <v>0</v>
      </c>
      <c r="Y43" s="26">
        <f>1500-360-970</f>
        <v>170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6">
        <v>441</v>
      </c>
      <c r="AH43" s="26">
        <v>0</v>
      </c>
      <c r="AI43" s="26">
        <v>0</v>
      </c>
      <c r="AJ43" s="26">
        <f t="shared" si="10"/>
        <v>1460</v>
      </c>
      <c r="AK43" s="26">
        <v>0</v>
      </c>
      <c r="AL43" s="26">
        <f>3400-240-1700</f>
        <v>1460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6">
        <v>0</v>
      </c>
      <c r="BG43" s="26">
        <f t="shared" si="14"/>
        <v>132</v>
      </c>
      <c r="BH43" s="26">
        <v>69</v>
      </c>
      <c r="BI43" s="26">
        <v>63</v>
      </c>
      <c r="BJ43" s="26">
        <v>0</v>
      </c>
      <c r="BK43" s="26">
        <v>0</v>
      </c>
      <c r="BL43" s="26">
        <v>0</v>
      </c>
      <c r="BM43" s="26">
        <f t="shared" si="16"/>
        <v>646</v>
      </c>
      <c r="BN43" s="26">
        <v>400</v>
      </c>
      <c r="BO43" s="26">
        <v>114</v>
      </c>
      <c r="BP43" s="26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6">
        <f t="shared" si="18"/>
        <v>132</v>
      </c>
      <c r="BW43" s="26">
        <v>66</v>
      </c>
      <c r="BX43" s="26">
        <v>66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6">
        <f t="shared" si="21"/>
        <v>137</v>
      </c>
      <c r="CF43" s="26">
        <v>137</v>
      </c>
      <c r="CG43" s="28">
        <v>0</v>
      </c>
      <c r="CH43" s="26">
        <f t="shared" si="22"/>
        <v>166</v>
      </c>
      <c r="CI43" s="26">
        <v>100</v>
      </c>
      <c r="CJ43" s="26">
        <v>66</v>
      </c>
      <c r="CK43" s="28">
        <v>0</v>
      </c>
      <c r="CL43" s="28">
        <v>0</v>
      </c>
      <c r="CM43" s="28">
        <v>0</v>
      </c>
      <c r="CN43" s="26">
        <f t="shared" si="24"/>
        <v>160</v>
      </c>
      <c r="CO43" s="26">
        <v>86</v>
      </c>
      <c r="CP43" s="26">
        <v>74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7">
        <f t="shared" si="33"/>
        <v>7648</v>
      </c>
      <c r="DG43" s="27">
        <f t="shared" si="33"/>
        <v>3589</v>
      </c>
      <c r="DH43" s="27">
        <f t="shared" si="33"/>
        <v>4059</v>
      </c>
    </row>
    <row r="44" spans="1:112" ht="15.75" x14ac:dyDescent="0.2">
      <c r="A44" s="25" t="s">
        <v>111</v>
      </c>
      <c r="B44" s="26">
        <f t="shared" si="0"/>
        <v>0</v>
      </c>
      <c r="C44" s="26"/>
      <c r="D44" s="26">
        <v>0</v>
      </c>
      <c r="E44" s="26">
        <f t="shared" si="1"/>
        <v>0</v>
      </c>
      <c r="F44" s="26">
        <v>0</v>
      </c>
      <c r="G44" s="26">
        <v>0</v>
      </c>
      <c r="H44" s="26">
        <f t="shared" si="2"/>
        <v>0</v>
      </c>
      <c r="I44" s="26">
        <v>0</v>
      </c>
      <c r="J44" s="26">
        <v>0</v>
      </c>
      <c r="K44" s="26">
        <f t="shared" si="3"/>
        <v>0</v>
      </c>
      <c r="L44" s="26">
        <v>0</v>
      </c>
      <c r="M44" s="26">
        <v>0</v>
      </c>
      <c r="N44" s="26">
        <f t="shared" si="4"/>
        <v>0</v>
      </c>
      <c r="O44" s="26">
        <v>0</v>
      </c>
      <c r="P44" s="26">
        <v>0</v>
      </c>
      <c r="Q44" s="26">
        <f t="shared" si="5"/>
        <v>3280</v>
      </c>
      <c r="R44" s="26">
        <v>2770</v>
      </c>
      <c r="S44" s="26">
        <v>510</v>
      </c>
      <c r="T44" s="26">
        <f t="shared" si="6"/>
        <v>920</v>
      </c>
      <c r="U44" s="26">
        <f t="shared" si="7"/>
        <v>890</v>
      </c>
      <c r="V44" s="26">
        <f t="shared" si="8"/>
        <v>30</v>
      </c>
      <c r="W44" s="26">
        <f t="shared" si="9"/>
        <v>300</v>
      </c>
      <c r="X44" s="26">
        <v>0</v>
      </c>
      <c r="Y44" s="26">
        <v>300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f t="shared" si="10"/>
        <v>30</v>
      </c>
      <c r="AK44" s="26">
        <v>30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f t="shared" si="29"/>
        <v>0</v>
      </c>
      <c r="AT44" s="26">
        <f t="shared" si="30"/>
        <v>0</v>
      </c>
      <c r="AU44" s="26">
        <v>0</v>
      </c>
      <c r="AV44" s="26">
        <v>0</v>
      </c>
      <c r="AW44" s="26">
        <f t="shared" si="11"/>
        <v>0</v>
      </c>
      <c r="AX44" s="26">
        <v>0</v>
      </c>
      <c r="AY44" s="26">
        <v>0</v>
      </c>
      <c r="AZ44" s="26">
        <f t="shared" si="12"/>
        <v>0</v>
      </c>
      <c r="BA44" s="26">
        <v>0</v>
      </c>
      <c r="BB44" s="26">
        <v>0</v>
      </c>
      <c r="BC44" s="26">
        <v>0</v>
      </c>
      <c r="BD44" s="26">
        <f t="shared" si="13"/>
        <v>0</v>
      </c>
      <c r="BE44" s="26">
        <v>0</v>
      </c>
      <c r="BF44" s="26">
        <v>0</v>
      </c>
      <c r="BG44" s="26">
        <f t="shared" si="14"/>
        <v>0</v>
      </c>
      <c r="BH44" s="26">
        <v>0</v>
      </c>
      <c r="BI44" s="26">
        <v>0</v>
      </c>
      <c r="BJ44" s="26">
        <f t="shared" si="15"/>
        <v>0</v>
      </c>
      <c r="BK44" s="26">
        <v>0</v>
      </c>
      <c r="BL44" s="26">
        <v>0</v>
      </c>
      <c r="BM44" s="26">
        <f t="shared" si="16"/>
        <v>400</v>
      </c>
      <c r="BN44" s="26">
        <v>400</v>
      </c>
      <c r="BO44" s="26">
        <v>0</v>
      </c>
      <c r="BP44" s="26">
        <v>0</v>
      </c>
      <c r="BQ44" s="26">
        <v>0</v>
      </c>
      <c r="BR44" s="26">
        <v>0</v>
      </c>
      <c r="BS44" s="26">
        <f t="shared" si="17"/>
        <v>0</v>
      </c>
      <c r="BT44" s="26">
        <v>0</v>
      </c>
      <c r="BU44" s="26">
        <v>0</v>
      </c>
      <c r="BV44" s="26">
        <f t="shared" si="18"/>
        <v>0</v>
      </c>
      <c r="BW44" s="26">
        <v>0</v>
      </c>
      <c r="BX44" s="26">
        <v>0</v>
      </c>
      <c r="BY44" s="26">
        <f t="shared" si="19"/>
        <v>0</v>
      </c>
      <c r="BZ44" s="26">
        <v>0</v>
      </c>
      <c r="CA44" s="26">
        <v>0</v>
      </c>
      <c r="CB44" s="26">
        <f t="shared" si="20"/>
        <v>0</v>
      </c>
      <c r="CC44" s="26">
        <v>0</v>
      </c>
      <c r="CD44" s="26">
        <v>0</v>
      </c>
      <c r="CE44" s="26">
        <f t="shared" si="21"/>
        <v>20</v>
      </c>
      <c r="CF44" s="26">
        <v>20</v>
      </c>
      <c r="CG44" s="26">
        <v>0</v>
      </c>
      <c r="CH44" s="26">
        <f t="shared" si="22"/>
        <v>0</v>
      </c>
      <c r="CI44" s="26">
        <v>0</v>
      </c>
      <c r="CJ44" s="26">
        <v>0</v>
      </c>
      <c r="CK44" s="26">
        <f t="shared" si="23"/>
        <v>0</v>
      </c>
      <c r="CL44" s="26">
        <v>0</v>
      </c>
      <c r="CM44" s="26">
        <v>0</v>
      </c>
      <c r="CN44" s="26">
        <f t="shared" si="24"/>
        <v>170</v>
      </c>
      <c r="CO44" s="26">
        <v>170</v>
      </c>
      <c r="CP44" s="26">
        <v>0</v>
      </c>
      <c r="CQ44" s="26">
        <f t="shared" si="25"/>
        <v>0</v>
      </c>
      <c r="CR44" s="26">
        <v>0</v>
      </c>
      <c r="CS44" s="26">
        <v>0</v>
      </c>
      <c r="CT44" s="26">
        <f t="shared" si="31"/>
        <v>0</v>
      </c>
      <c r="CU44" s="26">
        <f t="shared" si="31"/>
        <v>0</v>
      </c>
      <c r="CV44" s="26">
        <f t="shared" si="31"/>
        <v>0</v>
      </c>
      <c r="CW44" s="26">
        <f t="shared" si="32"/>
        <v>0</v>
      </c>
      <c r="CX44" s="26">
        <v>0</v>
      </c>
      <c r="CY44" s="26">
        <v>0</v>
      </c>
      <c r="CZ44" s="26">
        <f t="shared" si="26"/>
        <v>0</v>
      </c>
      <c r="DA44" s="26">
        <v>0</v>
      </c>
      <c r="DB44" s="26">
        <v>0</v>
      </c>
      <c r="DC44" s="26">
        <f t="shared" si="27"/>
        <v>0</v>
      </c>
      <c r="DD44" s="26">
        <v>0</v>
      </c>
      <c r="DE44" s="26"/>
      <c r="DF44" s="27">
        <f t="shared" si="33"/>
        <v>4200</v>
      </c>
      <c r="DG44" s="27">
        <f t="shared" si="33"/>
        <v>3660</v>
      </c>
      <c r="DH44" s="27">
        <f t="shared" si="33"/>
        <v>540</v>
      </c>
    </row>
    <row r="45" spans="1:112" ht="15.75" x14ac:dyDescent="0.2">
      <c r="A45" s="25" t="s">
        <v>112</v>
      </c>
      <c r="B45" s="26">
        <f t="shared" si="0"/>
        <v>3030</v>
      </c>
      <c r="C45" s="26">
        <v>3030</v>
      </c>
      <c r="D45" s="26">
        <v>0</v>
      </c>
      <c r="E45" s="26">
        <f t="shared" si="1"/>
        <v>1240</v>
      </c>
      <c r="F45" s="26">
        <v>1000</v>
      </c>
      <c r="G45" s="26">
        <v>240</v>
      </c>
      <c r="H45" s="26">
        <f t="shared" si="2"/>
        <v>0</v>
      </c>
      <c r="I45" s="26">
        <v>0</v>
      </c>
      <c r="J45" s="26">
        <v>0</v>
      </c>
      <c r="K45" s="26">
        <f t="shared" si="3"/>
        <v>1595</v>
      </c>
      <c r="L45" s="26">
        <v>1139</v>
      </c>
      <c r="M45" s="26">
        <v>456</v>
      </c>
      <c r="N45" s="26">
        <f t="shared" si="4"/>
        <v>0</v>
      </c>
      <c r="O45" s="26">
        <v>0</v>
      </c>
      <c r="P45" s="26">
        <v>0</v>
      </c>
      <c r="Q45" s="26">
        <f t="shared" si="5"/>
        <v>8200</v>
      </c>
      <c r="R45" s="26">
        <v>7000</v>
      </c>
      <c r="S45" s="26">
        <v>1200</v>
      </c>
      <c r="T45" s="26">
        <f t="shared" si="6"/>
        <v>1136</v>
      </c>
      <c r="U45" s="26">
        <f t="shared" si="7"/>
        <v>1015</v>
      </c>
      <c r="V45" s="26">
        <f t="shared" si="8"/>
        <v>121</v>
      </c>
      <c r="W45" s="26">
        <f t="shared" si="9"/>
        <v>200</v>
      </c>
      <c r="X45" s="26">
        <v>0</v>
      </c>
      <c r="Y45" s="26">
        <v>170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30</v>
      </c>
      <c r="AH45" s="26">
        <v>0</v>
      </c>
      <c r="AI45" s="26">
        <v>0</v>
      </c>
      <c r="AJ45" s="26">
        <f t="shared" si="10"/>
        <v>71</v>
      </c>
      <c r="AK45" s="26">
        <v>0</v>
      </c>
      <c r="AL45" s="26">
        <v>66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5</v>
      </c>
      <c r="AS45" s="26">
        <f t="shared" si="29"/>
        <v>0</v>
      </c>
      <c r="AT45" s="26">
        <f t="shared" si="30"/>
        <v>0</v>
      </c>
      <c r="AU45" s="26">
        <v>0</v>
      </c>
      <c r="AV45" s="26">
        <v>0</v>
      </c>
      <c r="AW45" s="26">
        <f t="shared" si="11"/>
        <v>0</v>
      </c>
      <c r="AX45" s="26">
        <v>0</v>
      </c>
      <c r="AY45" s="26">
        <v>0</v>
      </c>
      <c r="AZ45" s="26">
        <f t="shared" si="12"/>
        <v>0</v>
      </c>
      <c r="BA45" s="26">
        <v>0</v>
      </c>
      <c r="BB45" s="26">
        <v>0</v>
      </c>
      <c r="BC45" s="26">
        <v>0</v>
      </c>
      <c r="BD45" s="26">
        <f t="shared" si="13"/>
        <v>0</v>
      </c>
      <c r="BE45" s="26">
        <v>0</v>
      </c>
      <c r="BF45" s="26">
        <v>0</v>
      </c>
      <c r="BG45" s="26">
        <f t="shared" si="14"/>
        <v>100</v>
      </c>
      <c r="BH45" s="26">
        <v>100</v>
      </c>
      <c r="BI45" s="26">
        <v>0</v>
      </c>
      <c r="BJ45" s="26">
        <f t="shared" si="15"/>
        <v>0</v>
      </c>
      <c r="BK45" s="26">
        <v>0</v>
      </c>
      <c r="BL45" s="26">
        <v>0</v>
      </c>
      <c r="BM45" s="26">
        <f t="shared" si="16"/>
        <v>360</v>
      </c>
      <c r="BN45" s="26">
        <v>300</v>
      </c>
      <c r="BO45" s="26">
        <v>0</v>
      </c>
      <c r="BP45" s="26">
        <v>0</v>
      </c>
      <c r="BQ45" s="26">
        <v>0</v>
      </c>
      <c r="BR45" s="26">
        <v>0</v>
      </c>
      <c r="BS45" s="26">
        <f t="shared" si="17"/>
        <v>0</v>
      </c>
      <c r="BT45" s="26">
        <v>0</v>
      </c>
      <c r="BU45" s="26">
        <v>0</v>
      </c>
      <c r="BV45" s="26">
        <f t="shared" si="18"/>
        <v>60</v>
      </c>
      <c r="BW45" s="26">
        <v>60</v>
      </c>
      <c r="BX45" s="26">
        <v>0</v>
      </c>
      <c r="BY45" s="26">
        <f t="shared" si="19"/>
        <v>0</v>
      </c>
      <c r="BZ45" s="26">
        <v>0</v>
      </c>
      <c r="CA45" s="26">
        <v>0</v>
      </c>
      <c r="CB45" s="26">
        <f t="shared" si="20"/>
        <v>0</v>
      </c>
      <c r="CC45" s="26">
        <v>0</v>
      </c>
      <c r="CD45" s="26">
        <v>0</v>
      </c>
      <c r="CE45" s="26">
        <f t="shared" si="21"/>
        <v>150</v>
      </c>
      <c r="CF45" s="26">
        <v>150</v>
      </c>
      <c r="CG45" s="26">
        <v>0</v>
      </c>
      <c r="CH45" s="26">
        <f t="shared" si="22"/>
        <v>0</v>
      </c>
      <c r="CI45" s="26">
        <v>0</v>
      </c>
      <c r="CJ45" s="26">
        <v>0</v>
      </c>
      <c r="CK45" s="26">
        <f t="shared" si="23"/>
        <v>0</v>
      </c>
      <c r="CL45" s="26">
        <v>0</v>
      </c>
      <c r="CM45" s="26">
        <v>0</v>
      </c>
      <c r="CN45" s="26">
        <f t="shared" si="24"/>
        <v>150</v>
      </c>
      <c r="CO45" s="26">
        <v>150</v>
      </c>
      <c r="CP45" s="26">
        <v>0</v>
      </c>
      <c r="CQ45" s="26">
        <f t="shared" si="25"/>
        <v>0</v>
      </c>
      <c r="CR45" s="26">
        <v>0</v>
      </c>
      <c r="CS45" s="26">
        <v>0</v>
      </c>
      <c r="CT45" s="26">
        <f t="shared" si="31"/>
        <v>105</v>
      </c>
      <c r="CU45" s="26">
        <f t="shared" si="31"/>
        <v>55</v>
      </c>
      <c r="CV45" s="26">
        <f t="shared" si="31"/>
        <v>50</v>
      </c>
      <c r="CW45" s="26">
        <f t="shared" si="32"/>
        <v>5</v>
      </c>
      <c r="CX45" s="26">
        <v>5</v>
      </c>
      <c r="CY45" s="26">
        <v>0</v>
      </c>
      <c r="CZ45" s="26">
        <f t="shared" si="26"/>
        <v>100</v>
      </c>
      <c r="DA45" s="26">
        <v>50</v>
      </c>
      <c r="DB45" s="26">
        <v>50</v>
      </c>
      <c r="DC45" s="26">
        <f t="shared" si="27"/>
        <v>0</v>
      </c>
      <c r="DD45" s="26">
        <v>0</v>
      </c>
      <c r="DE45" s="26">
        <v>0</v>
      </c>
      <c r="DF45" s="27">
        <f t="shared" si="33"/>
        <v>15201</v>
      </c>
      <c r="DG45" s="27">
        <f t="shared" si="33"/>
        <v>13184</v>
      </c>
      <c r="DH45" s="27">
        <f t="shared" si="33"/>
        <v>2017</v>
      </c>
    </row>
    <row r="46" spans="1:112" ht="15.75" x14ac:dyDescent="0.2">
      <c r="A46" s="25" t="s">
        <v>113</v>
      </c>
      <c r="B46" s="26">
        <f t="shared" si="0"/>
        <v>682</v>
      </c>
      <c r="C46" s="26">
        <v>524</v>
      </c>
      <c r="D46" s="26">
        <v>158</v>
      </c>
      <c r="E46" s="26">
        <f t="shared" si="1"/>
        <v>765</v>
      </c>
      <c r="F46" s="26">
        <v>673</v>
      </c>
      <c r="G46" s="26">
        <v>92</v>
      </c>
      <c r="H46" s="26">
        <f t="shared" si="2"/>
        <v>0</v>
      </c>
      <c r="I46" s="26">
        <v>0</v>
      </c>
      <c r="J46" s="26">
        <v>0</v>
      </c>
      <c r="K46" s="26">
        <f t="shared" si="3"/>
        <v>200</v>
      </c>
      <c r="L46" s="26">
        <v>200</v>
      </c>
      <c r="M46" s="26">
        <v>0</v>
      </c>
      <c r="N46" s="26">
        <f t="shared" si="4"/>
        <v>600</v>
      </c>
      <c r="O46" s="26">
        <v>600</v>
      </c>
      <c r="P46" s="26">
        <v>0</v>
      </c>
      <c r="Q46" s="26">
        <f t="shared" si="5"/>
        <v>2153</v>
      </c>
      <c r="R46" s="26">
        <v>1836</v>
      </c>
      <c r="S46" s="26">
        <v>317</v>
      </c>
      <c r="T46" s="26">
        <f t="shared" si="6"/>
        <v>3700</v>
      </c>
      <c r="U46" s="26">
        <f t="shared" si="7"/>
        <v>2919</v>
      </c>
      <c r="V46" s="26">
        <f t="shared" si="8"/>
        <v>781</v>
      </c>
      <c r="W46" s="26">
        <f t="shared" si="9"/>
        <v>2600</v>
      </c>
      <c r="X46" s="26">
        <v>0</v>
      </c>
      <c r="Y46" s="26">
        <v>2600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f t="shared" si="10"/>
        <v>781</v>
      </c>
      <c r="AK46" s="26">
        <v>0</v>
      </c>
      <c r="AL46" s="26">
        <v>781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f t="shared" si="29"/>
        <v>0</v>
      </c>
      <c r="AT46" s="26">
        <f t="shared" si="30"/>
        <v>0</v>
      </c>
      <c r="AU46" s="26">
        <v>0</v>
      </c>
      <c r="AV46" s="26">
        <v>0</v>
      </c>
      <c r="AW46" s="26">
        <f t="shared" si="11"/>
        <v>0</v>
      </c>
      <c r="AX46" s="26">
        <v>0</v>
      </c>
      <c r="AY46" s="26">
        <v>0</v>
      </c>
      <c r="AZ46" s="26">
        <f t="shared" si="12"/>
        <v>0</v>
      </c>
      <c r="BA46" s="26">
        <v>0</v>
      </c>
      <c r="BB46" s="26">
        <v>0</v>
      </c>
      <c r="BC46" s="26">
        <v>0</v>
      </c>
      <c r="BD46" s="26">
        <f t="shared" si="13"/>
        <v>0</v>
      </c>
      <c r="BE46" s="26">
        <v>0</v>
      </c>
      <c r="BF46" s="26">
        <v>0</v>
      </c>
      <c r="BG46" s="26">
        <f t="shared" si="14"/>
        <v>0</v>
      </c>
      <c r="BH46" s="26">
        <v>0</v>
      </c>
      <c r="BI46" s="26">
        <v>0</v>
      </c>
      <c r="BJ46" s="26">
        <f t="shared" si="15"/>
        <v>0</v>
      </c>
      <c r="BK46" s="26">
        <v>0</v>
      </c>
      <c r="BL46" s="26">
        <v>0</v>
      </c>
      <c r="BM46" s="26">
        <f t="shared" si="16"/>
        <v>200</v>
      </c>
      <c r="BN46" s="26">
        <v>200</v>
      </c>
      <c r="BO46" s="26">
        <v>0</v>
      </c>
      <c r="BP46" s="26">
        <v>0</v>
      </c>
      <c r="BQ46" s="26">
        <v>0</v>
      </c>
      <c r="BR46" s="26">
        <v>0</v>
      </c>
      <c r="BS46" s="26">
        <f t="shared" si="17"/>
        <v>0</v>
      </c>
      <c r="BT46" s="26">
        <v>0</v>
      </c>
      <c r="BU46" s="26">
        <v>0</v>
      </c>
      <c r="BV46" s="26">
        <f t="shared" si="18"/>
        <v>0</v>
      </c>
      <c r="BW46" s="26">
        <v>0</v>
      </c>
      <c r="BX46" s="26">
        <v>0</v>
      </c>
      <c r="BY46" s="26">
        <f t="shared" si="19"/>
        <v>0</v>
      </c>
      <c r="BZ46" s="26">
        <v>0</v>
      </c>
      <c r="CA46" s="26">
        <v>0</v>
      </c>
      <c r="CB46" s="26">
        <f t="shared" si="20"/>
        <v>0</v>
      </c>
      <c r="CC46" s="26">
        <v>0</v>
      </c>
      <c r="CD46" s="26">
        <v>0</v>
      </c>
      <c r="CE46" s="26">
        <f t="shared" si="21"/>
        <v>119</v>
      </c>
      <c r="CF46" s="26">
        <v>119</v>
      </c>
      <c r="CG46" s="26">
        <v>0</v>
      </c>
      <c r="CH46" s="26">
        <f t="shared" si="22"/>
        <v>0</v>
      </c>
      <c r="CI46" s="26">
        <v>0</v>
      </c>
      <c r="CJ46" s="26">
        <v>0</v>
      </c>
      <c r="CK46" s="26">
        <f t="shared" si="23"/>
        <v>0</v>
      </c>
      <c r="CL46" s="26">
        <v>0</v>
      </c>
      <c r="CM46" s="26">
        <v>0</v>
      </c>
      <c r="CN46" s="26">
        <f t="shared" si="24"/>
        <v>0</v>
      </c>
      <c r="CO46" s="26">
        <v>0</v>
      </c>
      <c r="CP46" s="26">
        <v>0</v>
      </c>
      <c r="CQ46" s="26">
        <f t="shared" si="25"/>
        <v>0</v>
      </c>
      <c r="CR46" s="26">
        <v>0</v>
      </c>
      <c r="CS46" s="26">
        <v>0</v>
      </c>
      <c r="CT46" s="26">
        <f t="shared" si="31"/>
        <v>0</v>
      </c>
      <c r="CU46" s="26">
        <f t="shared" si="31"/>
        <v>0</v>
      </c>
      <c r="CV46" s="26">
        <f t="shared" si="31"/>
        <v>0</v>
      </c>
      <c r="CW46" s="26">
        <f t="shared" si="32"/>
        <v>0</v>
      </c>
      <c r="CX46" s="26">
        <v>0</v>
      </c>
      <c r="CY46" s="26">
        <v>0</v>
      </c>
      <c r="CZ46" s="26">
        <f t="shared" si="26"/>
        <v>0</v>
      </c>
      <c r="DA46" s="26">
        <v>0</v>
      </c>
      <c r="DB46" s="26">
        <v>0</v>
      </c>
      <c r="DC46" s="26">
        <f t="shared" si="27"/>
        <v>0</v>
      </c>
      <c r="DD46" s="26"/>
      <c r="DE46" s="26"/>
      <c r="DF46" s="27">
        <f t="shared" si="33"/>
        <v>8100</v>
      </c>
      <c r="DG46" s="27">
        <f t="shared" si="33"/>
        <v>6752</v>
      </c>
      <c r="DH46" s="27">
        <f t="shared" si="33"/>
        <v>1348</v>
      </c>
    </row>
    <row r="47" spans="1:112" ht="15.75" x14ac:dyDescent="0.2">
      <c r="A47" s="25" t="s">
        <v>114</v>
      </c>
      <c r="B47" s="26">
        <f t="shared" si="0"/>
        <v>0</v>
      </c>
      <c r="C47" s="26"/>
      <c r="D47" s="26"/>
      <c r="E47" s="26">
        <f t="shared" si="1"/>
        <v>0</v>
      </c>
      <c r="F47" s="26"/>
      <c r="G47" s="26"/>
      <c r="H47" s="26">
        <f t="shared" si="2"/>
        <v>0</v>
      </c>
      <c r="I47" s="26"/>
      <c r="J47" s="26"/>
      <c r="K47" s="26">
        <f t="shared" si="3"/>
        <v>0</v>
      </c>
      <c r="L47" s="26"/>
      <c r="M47" s="26"/>
      <c r="N47" s="26">
        <f t="shared" si="4"/>
        <v>0</v>
      </c>
      <c r="O47" s="26"/>
      <c r="P47" s="26"/>
      <c r="Q47" s="26">
        <f t="shared" si="5"/>
        <v>5732</v>
      </c>
      <c r="R47" s="26">
        <v>2866</v>
      </c>
      <c r="S47" s="26">
        <v>2866</v>
      </c>
      <c r="T47" s="26">
        <f t="shared" si="6"/>
        <v>2544</v>
      </c>
      <c r="U47" s="26">
        <f t="shared" si="7"/>
        <v>1272</v>
      </c>
      <c r="V47" s="26">
        <f t="shared" si="8"/>
        <v>1272</v>
      </c>
      <c r="W47" s="26">
        <f t="shared" si="9"/>
        <v>1272</v>
      </c>
      <c r="X47" s="26">
        <v>1272</v>
      </c>
      <c r="Y47" s="26">
        <v>0</v>
      </c>
      <c r="Z47" s="26">
        <v>0</v>
      </c>
      <c r="AA47" s="26">
        <v>0</v>
      </c>
      <c r="AB47" s="26"/>
      <c r="AC47" s="26"/>
      <c r="AD47" s="26"/>
      <c r="AE47" s="26"/>
      <c r="AF47" s="26"/>
      <c r="AG47" s="26"/>
      <c r="AH47" s="26"/>
      <c r="AI47" s="26"/>
      <c r="AJ47" s="26">
        <f t="shared" si="10"/>
        <v>1272</v>
      </c>
      <c r="AK47" s="26">
        <v>1272</v>
      </c>
      <c r="AL47" s="26"/>
      <c r="AM47" s="26"/>
      <c r="AN47" s="26"/>
      <c r="AO47" s="26"/>
      <c r="AP47" s="26"/>
      <c r="AQ47" s="26"/>
      <c r="AR47" s="26"/>
      <c r="AS47" s="26">
        <f t="shared" si="29"/>
        <v>0</v>
      </c>
      <c r="AT47" s="26">
        <f t="shared" si="30"/>
        <v>0</v>
      </c>
      <c r="AU47" s="26"/>
      <c r="AV47" s="26"/>
      <c r="AW47" s="26">
        <f t="shared" si="11"/>
        <v>0</v>
      </c>
      <c r="AX47" s="26"/>
      <c r="AY47" s="26"/>
      <c r="AZ47" s="26">
        <f t="shared" si="12"/>
        <v>0</v>
      </c>
      <c r="BA47" s="26"/>
      <c r="BB47" s="26"/>
      <c r="BC47" s="26"/>
      <c r="BD47" s="26">
        <f t="shared" si="13"/>
        <v>0</v>
      </c>
      <c r="BE47" s="26"/>
      <c r="BF47" s="26"/>
      <c r="BG47" s="26">
        <f t="shared" si="14"/>
        <v>0</v>
      </c>
      <c r="BH47" s="26"/>
      <c r="BI47" s="26"/>
      <c r="BJ47" s="26">
        <f t="shared" si="15"/>
        <v>0</v>
      </c>
      <c r="BK47" s="26"/>
      <c r="BL47" s="26"/>
      <c r="BM47" s="26">
        <f t="shared" si="16"/>
        <v>0</v>
      </c>
      <c r="BN47" s="26"/>
      <c r="BO47" s="26"/>
      <c r="BP47" s="26"/>
      <c r="BQ47" s="26"/>
      <c r="BR47" s="26"/>
      <c r="BS47" s="26">
        <f t="shared" si="17"/>
        <v>0</v>
      </c>
      <c r="BT47" s="26"/>
      <c r="BU47" s="26"/>
      <c r="BV47" s="26">
        <f t="shared" si="18"/>
        <v>0</v>
      </c>
      <c r="BW47" s="26"/>
      <c r="BX47" s="26"/>
      <c r="BY47" s="26">
        <f t="shared" si="19"/>
        <v>0</v>
      </c>
      <c r="BZ47" s="26"/>
      <c r="CA47" s="26"/>
      <c r="CB47" s="26">
        <f t="shared" si="20"/>
        <v>0</v>
      </c>
      <c r="CC47" s="26"/>
      <c r="CD47" s="26"/>
      <c r="CE47" s="26">
        <f t="shared" si="21"/>
        <v>0</v>
      </c>
      <c r="CF47" s="26"/>
      <c r="CG47" s="26"/>
      <c r="CH47" s="26">
        <f t="shared" si="22"/>
        <v>0</v>
      </c>
      <c r="CI47" s="26"/>
      <c r="CJ47" s="26"/>
      <c r="CK47" s="26">
        <f t="shared" si="23"/>
        <v>0</v>
      </c>
      <c r="CL47" s="26"/>
      <c r="CM47" s="26"/>
      <c r="CN47" s="26">
        <f t="shared" si="24"/>
        <v>0</v>
      </c>
      <c r="CO47" s="26"/>
      <c r="CP47" s="26"/>
      <c r="CQ47" s="26">
        <f t="shared" si="25"/>
        <v>0</v>
      </c>
      <c r="CR47" s="26"/>
      <c r="CS47" s="26"/>
      <c r="CT47" s="26">
        <f t="shared" si="31"/>
        <v>0</v>
      </c>
      <c r="CU47" s="26">
        <f t="shared" si="31"/>
        <v>0</v>
      </c>
      <c r="CV47" s="26">
        <f t="shared" si="31"/>
        <v>0</v>
      </c>
      <c r="CW47" s="26">
        <f t="shared" si="32"/>
        <v>0</v>
      </c>
      <c r="CX47" s="26"/>
      <c r="CY47" s="26"/>
      <c r="CZ47" s="26">
        <f t="shared" si="26"/>
        <v>0</v>
      </c>
      <c r="DA47" s="26"/>
      <c r="DB47" s="26"/>
      <c r="DC47" s="26">
        <f t="shared" si="27"/>
        <v>0</v>
      </c>
      <c r="DD47" s="26"/>
      <c r="DE47" s="26"/>
      <c r="DF47" s="27">
        <f t="shared" si="33"/>
        <v>8276</v>
      </c>
      <c r="DG47" s="27">
        <f t="shared" si="33"/>
        <v>4138</v>
      </c>
      <c r="DH47" s="27">
        <f t="shared" si="33"/>
        <v>4138</v>
      </c>
    </row>
    <row r="48" spans="1:112" ht="15.75" x14ac:dyDescent="0.2">
      <c r="A48" s="25" t="s">
        <v>115</v>
      </c>
      <c r="B48" s="26">
        <f t="shared" si="0"/>
        <v>1800</v>
      </c>
      <c r="C48" s="26">
        <v>1200</v>
      </c>
      <c r="D48" s="26">
        <v>600</v>
      </c>
      <c r="E48" s="26">
        <f t="shared" si="1"/>
        <v>770</v>
      </c>
      <c r="F48" s="26">
        <v>650</v>
      </c>
      <c r="G48" s="26">
        <v>120</v>
      </c>
      <c r="H48" s="26">
        <f t="shared" si="2"/>
        <v>0</v>
      </c>
      <c r="I48" s="26">
        <v>0</v>
      </c>
      <c r="J48" s="26">
        <v>0</v>
      </c>
      <c r="K48" s="26">
        <f t="shared" si="3"/>
        <v>2000</v>
      </c>
      <c r="L48" s="26">
        <v>2000</v>
      </c>
      <c r="M48" s="26">
        <v>0</v>
      </c>
      <c r="N48" s="26">
        <f t="shared" si="4"/>
        <v>6000</v>
      </c>
      <c r="O48" s="26">
        <v>6000</v>
      </c>
      <c r="P48" s="26">
        <v>0</v>
      </c>
      <c r="Q48" s="26">
        <f t="shared" si="5"/>
        <v>0</v>
      </c>
      <c r="R48" s="26">
        <v>0</v>
      </c>
      <c r="S48" s="26">
        <v>0</v>
      </c>
      <c r="T48" s="26">
        <f t="shared" si="6"/>
        <v>0</v>
      </c>
      <c r="U48" s="26">
        <f t="shared" si="7"/>
        <v>0</v>
      </c>
      <c r="V48" s="26">
        <f t="shared" si="8"/>
        <v>0</v>
      </c>
      <c r="W48" s="26">
        <f t="shared" si="9"/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f t="shared" si="10"/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f t="shared" si="29"/>
        <v>0</v>
      </c>
      <c r="AT48" s="26">
        <f t="shared" si="30"/>
        <v>0</v>
      </c>
      <c r="AU48" s="26">
        <v>0</v>
      </c>
      <c r="AV48" s="26">
        <v>0</v>
      </c>
      <c r="AW48" s="26">
        <f t="shared" si="11"/>
        <v>0</v>
      </c>
      <c r="AX48" s="26">
        <v>0</v>
      </c>
      <c r="AY48" s="26">
        <v>0</v>
      </c>
      <c r="AZ48" s="26">
        <f t="shared" si="12"/>
        <v>0</v>
      </c>
      <c r="BA48" s="26">
        <v>0</v>
      </c>
      <c r="BB48" s="26">
        <v>0</v>
      </c>
      <c r="BC48" s="26">
        <v>0</v>
      </c>
      <c r="BD48" s="26">
        <f t="shared" si="13"/>
        <v>0</v>
      </c>
      <c r="BE48" s="26">
        <v>0</v>
      </c>
      <c r="BF48" s="26">
        <v>0</v>
      </c>
      <c r="BG48" s="26">
        <f t="shared" si="14"/>
        <v>0</v>
      </c>
      <c r="BH48" s="26">
        <v>0</v>
      </c>
      <c r="BI48" s="26">
        <v>0</v>
      </c>
      <c r="BJ48" s="26">
        <f t="shared" si="15"/>
        <v>0</v>
      </c>
      <c r="BK48" s="26">
        <v>0</v>
      </c>
      <c r="BL48" s="26">
        <v>0</v>
      </c>
      <c r="BM48" s="26">
        <f t="shared" si="16"/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f t="shared" si="17"/>
        <v>0</v>
      </c>
      <c r="BT48" s="26">
        <v>0</v>
      </c>
      <c r="BU48" s="26">
        <v>0</v>
      </c>
      <c r="BV48" s="26">
        <f t="shared" si="18"/>
        <v>0</v>
      </c>
      <c r="BW48" s="26">
        <v>0</v>
      </c>
      <c r="BX48" s="26">
        <v>0</v>
      </c>
      <c r="BY48" s="26">
        <f t="shared" si="19"/>
        <v>0</v>
      </c>
      <c r="BZ48" s="26">
        <v>0</v>
      </c>
      <c r="CA48" s="26">
        <v>0</v>
      </c>
      <c r="CB48" s="26">
        <f t="shared" si="20"/>
        <v>0</v>
      </c>
      <c r="CC48" s="26">
        <v>0</v>
      </c>
      <c r="CD48" s="26">
        <v>0</v>
      </c>
      <c r="CE48" s="26">
        <f t="shared" si="21"/>
        <v>0</v>
      </c>
      <c r="CF48" s="26">
        <v>0</v>
      </c>
      <c r="CG48" s="26">
        <v>0</v>
      </c>
      <c r="CH48" s="26">
        <f t="shared" si="22"/>
        <v>0</v>
      </c>
      <c r="CI48" s="26">
        <v>0</v>
      </c>
      <c r="CJ48" s="26">
        <v>0</v>
      </c>
      <c r="CK48" s="26">
        <f t="shared" si="23"/>
        <v>0</v>
      </c>
      <c r="CL48" s="26">
        <v>0</v>
      </c>
      <c r="CM48" s="26">
        <v>0</v>
      </c>
      <c r="CN48" s="26">
        <f t="shared" si="24"/>
        <v>0</v>
      </c>
      <c r="CO48" s="26">
        <v>0</v>
      </c>
      <c r="CP48" s="26">
        <v>0</v>
      </c>
      <c r="CQ48" s="26">
        <f t="shared" si="25"/>
        <v>0</v>
      </c>
      <c r="CR48" s="26">
        <v>0</v>
      </c>
      <c r="CS48" s="26">
        <v>0</v>
      </c>
      <c r="CT48" s="26">
        <f t="shared" si="31"/>
        <v>0</v>
      </c>
      <c r="CU48" s="26">
        <f t="shared" si="31"/>
        <v>0</v>
      </c>
      <c r="CV48" s="26">
        <f t="shared" si="31"/>
        <v>0</v>
      </c>
      <c r="CW48" s="26">
        <f t="shared" si="32"/>
        <v>0</v>
      </c>
      <c r="CX48" s="26">
        <v>0</v>
      </c>
      <c r="CY48" s="26">
        <v>0</v>
      </c>
      <c r="CZ48" s="26">
        <f t="shared" si="26"/>
        <v>0</v>
      </c>
      <c r="DA48" s="26">
        <v>0</v>
      </c>
      <c r="DB48" s="26">
        <v>0</v>
      </c>
      <c r="DC48" s="26">
        <f t="shared" si="27"/>
        <v>0</v>
      </c>
      <c r="DD48" s="26"/>
      <c r="DE48" s="26"/>
      <c r="DF48" s="27">
        <f t="shared" si="33"/>
        <v>10570</v>
      </c>
      <c r="DG48" s="27">
        <f t="shared" si="33"/>
        <v>9850</v>
      </c>
      <c r="DH48" s="27">
        <f t="shared" si="33"/>
        <v>720</v>
      </c>
    </row>
    <row r="49" spans="1:112" s="3" customFormat="1" ht="15.75" x14ac:dyDescent="0.25">
      <c r="A49" s="25" t="s">
        <v>116</v>
      </c>
      <c r="B49" s="28">
        <v>0</v>
      </c>
      <c r="C49" s="28">
        <v>0</v>
      </c>
      <c r="D49" s="28">
        <v>0</v>
      </c>
      <c r="E49" s="26">
        <f t="shared" si="1"/>
        <v>14526</v>
      </c>
      <c r="F49" s="26">
        <v>11019</v>
      </c>
      <c r="G49" s="26">
        <v>3507</v>
      </c>
      <c r="H49" s="26">
        <f t="shared" si="2"/>
        <v>19894</v>
      </c>
      <c r="I49" s="26">
        <v>13877</v>
      </c>
      <c r="J49" s="26">
        <v>6017</v>
      </c>
      <c r="K49" s="26">
        <f t="shared" si="3"/>
        <v>6150</v>
      </c>
      <c r="L49" s="26">
        <v>6150</v>
      </c>
      <c r="M49" s="26">
        <v>0</v>
      </c>
      <c r="N49" s="26">
        <f t="shared" si="4"/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f t="shared" si="6"/>
        <v>8150</v>
      </c>
      <c r="U49" s="26">
        <f t="shared" si="7"/>
        <v>8150</v>
      </c>
      <c r="V49" s="26">
        <f t="shared" si="8"/>
        <v>0</v>
      </c>
      <c r="W49" s="26">
        <f t="shared" si="9"/>
        <v>8150</v>
      </c>
      <c r="X49" s="26">
        <v>8150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7">
        <f t="shared" si="33"/>
        <v>48720</v>
      </c>
      <c r="DG49" s="27">
        <f t="shared" si="33"/>
        <v>39196</v>
      </c>
      <c r="DH49" s="27">
        <f t="shared" si="33"/>
        <v>9524</v>
      </c>
    </row>
    <row r="50" spans="1:112" ht="15.75" x14ac:dyDescent="0.2">
      <c r="A50" s="25" t="s">
        <v>117</v>
      </c>
      <c r="B50" s="26">
        <f t="shared" si="0"/>
        <v>0</v>
      </c>
      <c r="C50" s="26"/>
      <c r="D50" s="26"/>
      <c r="E50" s="26">
        <f t="shared" si="1"/>
        <v>4700</v>
      </c>
      <c r="F50" s="26">
        <v>4700</v>
      </c>
      <c r="G50" s="26"/>
      <c r="H50" s="26">
        <f t="shared" si="2"/>
        <v>0</v>
      </c>
      <c r="I50" s="26"/>
      <c r="J50" s="26"/>
      <c r="K50" s="26">
        <f t="shared" si="3"/>
        <v>0</v>
      </c>
      <c r="L50" s="26"/>
      <c r="M50" s="26"/>
      <c r="N50" s="26">
        <f t="shared" si="4"/>
        <v>0</v>
      </c>
      <c r="O50" s="26"/>
      <c r="P50" s="26"/>
      <c r="Q50" s="26">
        <f t="shared" si="5"/>
        <v>0</v>
      </c>
      <c r="R50" s="26"/>
      <c r="S50" s="26"/>
      <c r="T50" s="26">
        <f t="shared" si="6"/>
        <v>0</v>
      </c>
      <c r="U50" s="26">
        <f t="shared" si="7"/>
        <v>0</v>
      </c>
      <c r="V50" s="26">
        <f t="shared" si="8"/>
        <v>0</v>
      </c>
      <c r="W50" s="26">
        <f t="shared" si="9"/>
        <v>0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f t="shared" si="10"/>
        <v>0</v>
      </c>
      <c r="AK50" s="26"/>
      <c r="AL50" s="26"/>
      <c r="AM50" s="26"/>
      <c r="AN50" s="26"/>
      <c r="AO50" s="26"/>
      <c r="AP50" s="26"/>
      <c r="AQ50" s="26"/>
      <c r="AR50" s="26"/>
      <c r="AS50" s="26">
        <f t="shared" si="29"/>
        <v>0</v>
      </c>
      <c r="AT50" s="26">
        <f t="shared" si="30"/>
        <v>0</v>
      </c>
      <c r="AU50" s="26"/>
      <c r="AV50" s="26"/>
      <c r="AW50" s="26">
        <f t="shared" si="11"/>
        <v>0</v>
      </c>
      <c r="AX50" s="26"/>
      <c r="AY50" s="26"/>
      <c r="AZ50" s="26">
        <f t="shared" si="12"/>
        <v>0</v>
      </c>
      <c r="BA50" s="26"/>
      <c r="BB50" s="26"/>
      <c r="BC50" s="26"/>
      <c r="BD50" s="26">
        <f t="shared" si="13"/>
        <v>0</v>
      </c>
      <c r="BE50" s="26"/>
      <c r="BF50" s="26"/>
      <c r="BG50" s="26">
        <f t="shared" si="14"/>
        <v>0</v>
      </c>
      <c r="BH50" s="26"/>
      <c r="BI50" s="26"/>
      <c r="BJ50" s="26">
        <f t="shared" si="15"/>
        <v>0</v>
      </c>
      <c r="BK50" s="26"/>
      <c r="BL50" s="26"/>
      <c r="BM50" s="26">
        <f t="shared" si="16"/>
        <v>0</v>
      </c>
      <c r="BN50" s="26"/>
      <c r="BO50" s="26"/>
      <c r="BP50" s="26"/>
      <c r="BQ50" s="26"/>
      <c r="BR50" s="26"/>
      <c r="BS50" s="26">
        <f t="shared" si="17"/>
        <v>0</v>
      </c>
      <c r="BT50" s="26"/>
      <c r="BU50" s="26"/>
      <c r="BV50" s="26">
        <f t="shared" si="18"/>
        <v>0</v>
      </c>
      <c r="BW50" s="26"/>
      <c r="BX50" s="26"/>
      <c r="BY50" s="26">
        <f t="shared" si="19"/>
        <v>0</v>
      </c>
      <c r="BZ50" s="26"/>
      <c r="CA50" s="26"/>
      <c r="CB50" s="26">
        <f t="shared" si="20"/>
        <v>0</v>
      </c>
      <c r="CC50" s="26"/>
      <c r="CD50" s="26"/>
      <c r="CE50" s="26">
        <f t="shared" si="21"/>
        <v>0</v>
      </c>
      <c r="CF50" s="26"/>
      <c r="CG50" s="26"/>
      <c r="CH50" s="26">
        <f t="shared" si="22"/>
        <v>0</v>
      </c>
      <c r="CI50" s="26"/>
      <c r="CJ50" s="26"/>
      <c r="CK50" s="26">
        <f t="shared" si="23"/>
        <v>0</v>
      </c>
      <c r="CL50" s="26"/>
      <c r="CM50" s="26"/>
      <c r="CN50" s="26">
        <f t="shared" si="24"/>
        <v>0</v>
      </c>
      <c r="CO50" s="26"/>
      <c r="CP50" s="26"/>
      <c r="CQ50" s="26">
        <f t="shared" si="25"/>
        <v>0</v>
      </c>
      <c r="CR50" s="26"/>
      <c r="CS50" s="26"/>
      <c r="CT50" s="26">
        <f t="shared" si="31"/>
        <v>0</v>
      </c>
      <c r="CU50" s="26">
        <f t="shared" si="31"/>
        <v>0</v>
      </c>
      <c r="CV50" s="26">
        <f t="shared" si="31"/>
        <v>0</v>
      </c>
      <c r="CW50" s="26">
        <f t="shared" si="32"/>
        <v>0</v>
      </c>
      <c r="CX50" s="26"/>
      <c r="CY50" s="26"/>
      <c r="CZ50" s="26">
        <f t="shared" si="26"/>
        <v>0</v>
      </c>
      <c r="DA50" s="26"/>
      <c r="DB50" s="26"/>
      <c r="DC50" s="26">
        <f t="shared" si="27"/>
        <v>0</v>
      </c>
      <c r="DD50" s="26"/>
      <c r="DE50" s="26"/>
      <c r="DF50" s="27">
        <f t="shared" si="33"/>
        <v>4700</v>
      </c>
      <c r="DG50" s="27">
        <f t="shared" si="33"/>
        <v>4700</v>
      </c>
      <c r="DH50" s="27">
        <f t="shared" si="33"/>
        <v>0</v>
      </c>
    </row>
    <row r="51" spans="1:112" ht="15.75" x14ac:dyDescent="0.2">
      <c r="A51" s="25" t="s">
        <v>118</v>
      </c>
      <c r="B51" s="26">
        <f t="shared" si="0"/>
        <v>0</v>
      </c>
      <c r="C51" s="26"/>
      <c r="D51" s="26"/>
      <c r="E51" s="26">
        <f t="shared" si="1"/>
        <v>2200</v>
      </c>
      <c r="F51" s="26">
        <v>0</v>
      </c>
      <c r="G51" s="26">
        <v>2200</v>
      </c>
      <c r="H51" s="26">
        <f t="shared" si="2"/>
        <v>0</v>
      </c>
      <c r="I51" s="26">
        <v>0</v>
      </c>
      <c r="J51" s="26">
        <v>0</v>
      </c>
      <c r="K51" s="26">
        <f t="shared" si="3"/>
        <v>0</v>
      </c>
      <c r="L51" s="26">
        <v>0</v>
      </c>
      <c r="M51" s="26">
        <v>0</v>
      </c>
      <c r="N51" s="26">
        <f t="shared" si="4"/>
        <v>0</v>
      </c>
      <c r="O51" s="26">
        <v>0</v>
      </c>
      <c r="P51" s="26">
        <v>0</v>
      </c>
      <c r="Q51" s="26">
        <f t="shared" si="5"/>
        <v>4200</v>
      </c>
      <c r="R51" s="26">
        <v>0</v>
      </c>
      <c r="S51" s="26">
        <v>4200</v>
      </c>
      <c r="T51" s="26">
        <f t="shared" si="6"/>
        <v>5320</v>
      </c>
      <c r="U51" s="26">
        <f t="shared" si="7"/>
        <v>0</v>
      </c>
      <c r="V51" s="26">
        <f t="shared" si="8"/>
        <v>5320</v>
      </c>
      <c r="W51" s="26">
        <f t="shared" si="9"/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f t="shared" si="10"/>
        <v>4500</v>
      </c>
      <c r="AK51" s="26">
        <v>0</v>
      </c>
      <c r="AL51" s="26">
        <v>4500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f t="shared" si="29"/>
        <v>0</v>
      </c>
      <c r="AT51" s="26">
        <f t="shared" si="30"/>
        <v>0</v>
      </c>
      <c r="AU51" s="26">
        <v>0</v>
      </c>
      <c r="AV51" s="26">
        <v>0</v>
      </c>
      <c r="AW51" s="26">
        <f t="shared" si="11"/>
        <v>0</v>
      </c>
      <c r="AX51" s="26">
        <v>0</v>
      </c>
      <c r="AY51" s="26">
        <v>0</v>
      </c>
      <c r="AZ51" s="26">
        <f t="shared" si="12"/>
        <v>0</v>
      </c>
      <c r="BA51" s="26">
        <v>0</v>
      </c>
      <c r="BB51" s="26">
        <v>0</v>
      </c>
      <c r="BC51" s="26">
        <v>0</v>
      </c>
      <c r="BD51" s="26">
        <f t="shared" si="13"/>
        <v>0</v>
      </c>
      <c r="BE51" s="26">
        <v>0</v>
      </c>
      <c r="BF51" s="26">
        <v>0</v>
      </c>
      <c r="BG51" s="26">
        <f t="shared" si="14"/>
        <v>0</v>
      </c>
      <c r="BH51" s="26">
        <v>0</v>
      </c>
      <c r="BI51" s="26">
        <v>0</v>
      </c>
      <c r="BJ51" s="26">
        <f t="shared" si="15"/>
        <v>0</v>
      </c>
      <c r="BK51" s="26">
        <v>0</v>
      </c>
      <c r="BL51" s="26">
        <v>0</v>
      </c>
      <c r="BM51" s="26">
        <f t="shared" si="16"/>
        <v>420</v>
      </c>
      <c r="BN51" s="26">
        <v>0</v>
      </c>
      <c r="BO51" s="26">
        <v>420</v>
      </c>
      <c r="BP51" s="26">
        <v>0</v>
      </c>
      <c r="BQ51" s="26">
        <v>0</v>
      </c>
      <c r="BR51" s="26">
        <v>0</v>
      </c>
      <c r="BS51" s="26">
        <f t="shared" si="17"/>
        <v>0</v>
      </c>
      <c r="BT51" s="26">
        <v>0</v>
      </c>
      <c r="BU51" s="26">
        <v>0</v>
      </c>
      <c r="BV51" s="26">
        <f t="shared" si="18"/>
        <v>0</v>
      </c>
      <c r="BW51" s="26">
        <v>0</v>
      </c>
      <c r="BX51" s="26">
        <v>0</v>
      </c>
      <c r="BY51" s="26">
        <f t="shared" si="19"/>
        <v>0</v>
      </c>
      <c r="BZ51" s="26">
        <v>0</v>
      </c>
      <c r="CA51" s="26">
        <v>0</v>
      </c>
      <c r="CB51" s="26">
        <f t="shared" si="20"/>
        <v>0</v>
      </c>
      <c r="CC51" s="26">
        <v>0</v>
      </c>
      <c r="CD51" s="26">
        <v>0</v>
      </c>
      <c r="CE51" s="26">
        <f t="shared" si="21"/>
        <v>0</v>
      </c>
      <c r="CF51" s="26">
        <v>0</v>
      </c>
      <c r="CG51" s="26">
        <v>0</v>
      </c>
      <c r="CH51" s="26">
        <f t="shared" si="22"/>
        <v>400</v>
      </c>
      <c r="CI51" s="26">
        <v>0</v>
      </c>
      <c r="CJ51" s="26">
        <v>400</v>
      </c>
      <c r="CK51" s="26">
        <f t="shared" si="23"/>
        <v>0</v>
      </c>
      <c r="CL51" s="26">
        <v>0</v>
      </c>
      <c r="CM51" s="26">
        <v>0</v>
      </c>
      <c r="CN51" s="26">
        <f t="shared" si="24"/>
        <v>0</v>
      </c>
      <c r="CO51" s="26">
        <v>0</v>
      </c>
      <c r="CP51" s="26">
        <v>0</v>
      </c>
      <c r="CQ51" s="26">
        <f t="shared" si="25"/>
        <v>0</v>
      </c>
      <c r="CR51" s="26">
        <v>0</v>
      </c>
      <c r="CS51" s="26">
        <v>0</v>
      </c>
      <c r="CT51" s="26">
        <f t="shared" si="31"/>
        <v>0</v>
      </c>
      <c r="CU51" s="26">
        <f t="shared" si="31"/>
        <v>0</v>
      </c>
      <c r="CV51" s="26">
        <f t="shared" si="31"/>
        <v>0</v>
      </c>
      <c r="CW51" s="26">
        <f t="shared" si="32"/>
        <v>0</v>
      </c>
      <c r="CX51" s="26">
        <v>0</v>
      </c>
      <c r="CY51" s="26">
        <v>0</v>
      </c>
      <c r="CZ51" s="26">
        <f t="shared" si="26"/>
        <v>0</v>
      </c>
      <c r="DA51" s="26">
        <v>0</v>
      </c>
      <c r="DB51" s="26">
        <v>0</v>
      </c>
      <c r="DC51" s="26">
        <f t="shared" si="27"/>
        <v>0</v>
      </c>
      <c r="DD51" s="26">
        <v>0</v>
      </c>
      <c r="DE51" s="26">
        <v>0</v>
      </c>
      <c r="DF51" s="27">
        <f t="shared" si="33"/>
        <v>11720</v>
      </c>
      <c r="DG51" s="27">
        <f t="shared" si="33"/>
        <v>0</v>
      </c>
      <c r="DH51" s="27">
        <f t="shared" si="33"/>
        <v>11720</v>
      </c>
    </row>
    <row r="52" spans="1:112" ht="15.75" x14ac:dyDescent="0.2">
      <c r="A52" s="25" t="s">
        <v>119</v>
      </c>
      <c r="B52" s="26">
        <f t="shared" si="0"/>
        <v>0</v>
      </c>
      <c r="C52" s="26">
        <v>0</v>
      </c>
      <c r="D52" s="26">
        <v>0</v>
      </c>
      <c r="E52" s="26">
        <f t="shared" si="1"/>
        <v>0</v>
      </c>
      <c r="F52" s="26">
        <v>0</v>
      </c>
      <c r="G52" s="26">
        <v>0</v>
      </c>
      <c r="H52" s="26">
        <f t="shared" si="2"/>
        <v>0</v>
      </c>
      <c r="I52" s="26">
        <v>0</v>
      </c>
      <c r="J52" s="26">
        <v>0</v>
      </c>
      <c r="K52" s="26">
        <f t="shared" si="3"/>
        <v>778</v>
      </c>
      <c r="L52" s="26">
        <v>778</v>
      </c>
      <c r="M52" s="26">
        <v>0</v>
      </c>
      <c r="N52" s="26">
        <f t="shared" si="4"/>
        <v>0</v>
      </c>
      <c r="O52" s="26">
        <v>0</v>
      </c>
      <c r="P52" s="26">
        <v>0</v>
      </c>
      <c r="Q52" s="26">
        <f t="shared" si="5"/>
        <v>10088</v>
      </c>
      <c r="R52" s="26">
        <v>5324</v>
      </c>
      <c r="S52" s="26">
        <v>4764</v>
      </c>
      <c r="T52" s="26">
        <f t="shared" si="6"/>
        <v>5431</v>
      </c>
      <c r="U52" s="26">
        <f t="shared" si="7"/>
        <v>4471</v>
      </c>
      <c r="V52" s="26">
        <f t="shared" si="8"/>
        <v>960</v>
      </c>
      <c r="W52" s="26">
        <f t="shared" si="9"/>
        <v>1401</v>
      </c>
      <c r="X52" s="26">
        <v>1401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f t="shared" si="10"/>
        <v>560</v>
      </c>
      <c r="AK52" s="26">
        <v>560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f t="shared" si="29"/>
        <v>0</v>
      </c>
      <c r="AT52" s="26">
        <f t="shared" si="30"/>
        <v>0</v>
      </c>
      <c r="AU52" s="26">
        <v>0</v>
      </c>
      <c r="AV52" s="26">
        <v>0</v>
      </c>
      <c r="AW52" s="26">
        <f t="shared" si="11"/>
        <v>0</v>
      </c>
      <c r="AX52" s="26">
        <v>0</v>
      </c>
      <c r="AY52" s="26">
        <v>0</v>
      </c>
      <c r="AZ52" s="26">
        <f t="shared" si="12"/>
        <v>0</v>
      </c>
      <c r="BA52" s="26">
        <v>0</v>
      </c>
      <c r="BB52" s="26">
        <v>0</v>
      </c>
      <c r="BC52" s="26">
        <v>0</v>
      </c>
      <c r="BD52" s="26">
        <f t="shared" si="13"/>
        <v>0</v>
      </c>
      <c r="BE52" s="26">
        <v>0</v>
      </c>
      <c r="BF52" s="26">
        <v>0</v>
      </c>
      <c r="BG52" s="26">
        <f t="shared" si="14"/>
        <v>0</v>
      </c>
      <c r="BH52" s="26">
        <v>0</v>
      </c>
      <c r="BI52" s="26">
        <v>0</v>
      </c>
      <c r="BJ52" s="26">
        <f t="shared" si="15"/>
        <v>0</v>
      </c>
      <c r="BK52" s="26">
        <v>0</v>
      </c>
      <c r="BL52" s="26">
        <v>0</v>
      </c>
      <c r="BM52" s="26">
        <f t="shared" si="16"/>
        <v>1353</v>
      </c>
      <c r="BN52" s="26">
        <v>1223</v>
      </c>
      <c r="BO52" s="26">
        <v>130</v>
      </c>
      <c r="BP52" s="26">
        <v>0</v>
      </c>
      <c r="BQ52" s="26">
        <v>0</v>
      </c>
      <c r="BR52" s="26">
        <v>0</v>
      </c>
      <c r="BS52" s="26">
        <f t="shared" si="17"/>
        <v>0</v>
      </c>
      <c r="BT52" s="26">
        <v>0</v>
      </c>
      <c r="BU52" s="26">
        <v>0</v>
      </c>
      <c r="BV52" s="26">
        <f t="shared" si="18"/>
        <v>0</v>
      </c>
      <c r="BW52" s="26">
        <v>0</v>
      </c>
      <c r="BX52" s="26">
        <v>0</v>
      </c>
      <c r="BY52" s="26">
        <f t="shared" si="19"/>
        <v>0</v>
      </c>
      <c r="BZ52" s="26">
        <v>0</v>
      </c>
      <c r="CA52" s="26">
        <v>0</v>
      </c>
      <c r="CB52" s="26">
        <f t="shared" si="20"/>
        <v>0</v>
      </c>
      <c r="CC52" s="26">
        <v>0</v>
      </c>
      <c r="CD52" s="26">
        <v>0</v>
      </c>
      <c r="CE52" s="26">
        <f t="shared" si="21"/>
        <v>632</v>
      </c>
      <c r="CF52" s="26">
        <v>632</v>
      </c>
      <c r="CG52" s="26">
        <v>0</v>
      </c>
      <c r="CH52" s="26">
        <f t="shared" si="22"/>
        <v>454</v>
      </c>
      <c r="CI52" s="26">
        <v>314</v>
      </c>
      <c r="CJ52" s="26">
        <v>140</v>
      </c>
      <c r="CK52" s="26">
        <f t="shared" si="23"/>
        <v>0</v>
      </c>
      <c r="CL52" s="26">
        <v>0</v>
      </c>
      <c r="CM52" s="26">
        <v>0</v>
      </c>
      <c r="CN52" s="26">
        <f t="shared" si="24"/>
        <v>1031</v>
      </c>
      <c r="CO52" s="26">
        <v>901</v>
      </c>
      <c r="CP52" s="26">
        <v>130</v>
      </c>
      <c r="CQ52" s="26">
        <f t="shared" si="25"/>
        <v>0</v>
      </c>
      <c r="CR52" s="26">
        <v>0</v>
      </c>
      <c r="CS52" s="26">
        <v>0</v>
      </c>
      <c r="CT52" s="26">
        <f t="shared" si="31"/>
        <v>0</v>
      </c>
      <c r="CU52" s="26">
        <f t="shared" si="31"/>
        <v>0</v>
      </c>
      <c r="CV52" s="26">
        <f t="shared" si="31"/>
        <v>0</v>
      </c>
      <c r="CW52" s="26">
        <f t="shared" si="32"/>
        <v>0</v>
      </c>
      <c r="CX52" s="26">
        <v>0</v>
      </c>
      <c r="CY52" s="26">
        <v>0</v>
      </c>
      <c r="CZ52" s="26">
        <f t="shared" si="26"/>
        <v>0</v>
      </c>
      <c r="DA52" s="26">
        <v>0</v>
      </c>
      <c r="DB52" s="26">
        <v>0</v>
      </c>
      <c r="DC52" s="26">
        <f t="shared" si="27"/>
        <v>0</v>
      </c>
      <c r="DD52" s="26">
        <v>0</v>
      </c>
      <c r="DE52" s="26"/>
      <c r="DF52" s="27">
        <f t="shared" si="33"/>
        <v>16297</v>
      </c>
      <c r="DG52" s="27">
        <f t="shared" si="33"/>
        <v>10573</v>
      </c>
      <c r="DH52" s="27">
        <f t="shared" si="33"/>
        <v>5724</v>
      </c>
    </row>
    <row r="53" spans="1:112" ht="15.75" x14ac:dyDescent="0.2">
      <c r="A53" s="25" t="s">
        <v>120</v>
      </c>
      <c r="B53" s="26">
        <f t="shared" si="0"/>
        <v>0</v>
      </c>
      <c r="C53" s="26">
        <v>0</v>
      </c>
      <c r="D53" s="26">
        <v>0</v>
      </c>
      <c r="E53" s="26">
        <f t="shared" si="1"/>
        <v>0</v>
      </c>
      <c r="F53" s="26">
        <v>0</v>
      </c>
      <c r="G53" s="26">
        <v>0</v>
      </c>
      <c r="H53" s="26">
        <f t="shared" si="2"/>
        <v>0</v>
      </c>
      <c r="I53" s="26">
        <v>0</v>
      </c>
      <c r="J53" s="26">
        <v>0</v>
      </c>
      <c r="K53" s="26">
        <f t="shared" si="3"/>
        <v>13500</v>
      </c>
      <c r="L53" s="26">
        <v>13500</v>
      </c>
      <c r="M53" s="26">
        <v>0</v>
      </c>
      <c r="N53" s="26">
        <f t="shared" si="4"/>
        <v>0</v>
      </c>
      <c r="O53" s="26">
        <v>0</v>
      </c>
      <c r="P53" s="26">
        <v>0</v>
      </c>
      <c r="Q53" s="26">
        <f t="shared" si="5"/>
        <v>9200</v>
      </c>
      <c r="R53" s="26">
        <v>9200</v>
      </c>
      <c r="S53" s="26">
        <v>0</v>
      </c>
      <c r="T53" s="26">
        <f t="shared" si="6"/>
        <v>4634</v>
      </c>
      <c r="U53" s="26">
        <f t="shared" si="7"/>
        <v>4634</v>
      </c>
      <c r="V53" s="26">
        <f t="shared" si="8"/>
        <v>0</v>
      </c>
      <c r="W53" s="26">
        <f t="shared" si="9"/>
        <v>4004</v>
      </c>
      <c r="X53" s="26">
        <v>4004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/>
      <c r="AE53" s="26"/>
      <c r="AF53" s="26"/>
      <c r="AG53" s="26"/>
      <c r="AH53" s="26"/>
      <c r="AI53" s="26"/>
      <c r="AJ53" s="26">
        <f t="shared" si="10"/>
        <v>0</v>
      </c>
      <c r="AK53" s="26"/>
      <c r="AL53" s="26"/>
      <c r="AM53" s="26"/>
      <c r="AN53" s="26"/>
      <c r="AO53" s="26"/>
      <c r="AP53" s="26"/>
      <c r="AQ53" s="26"/>
      <c r="AR53" s="26"/>
      <c r="AS53" s="26">
        <f t="shared" si="29"/>
        <v>0</v>
      </c>
      <c r="AT53" s="26">
        <f t="shared" si="30"/>
        <v>0</v>
      </c>
      <c r="AU53" s="26"/>
      <c r="AV53" s="26"/>
      <c r="AW53" s="26">
        <f t="shared" si="11"/>
        <v>0</v>
      </c>
      <c r="AX53" s="26"/>
      <c r="AY53" s="26"/>
      <c r="AZ53" s="26">
        <f t="shared" si="12"/>
        <v>0</v>
      </c>
      <c r="BA53" s="26"/>
      <c r="BB53" s="26"/>
      <c r="BC53" s="26"/>
      <c r="BD53" s="26">
        <f t="shared" si="13"/>
        <v>0</v>
      </c>
      <c r="BE53" s="26"/>
      <c r="BF53" s="26"/>
      <c r="BG53" s="26">
        <f t="shared" si="14"/>
        <v>0</v>
      </c>
      <c r="BH53" s="26"/>
      <c r="BI53" s="26"/>
      <c r="BJ53" s="26">
        <f t="shared" si="15"/>
        <v>0</v>
      </c>
      <c r="BK53" s="26"/>
      <c r="BL53" s="26"/>
      <c r="BM53" s="26">
        <f t="shared" si="16"/>
        <v>390</v>
      </c>
      <c r="BN53" s="26">
        <v>210</v>
      </c>
      <c r="BO53" s="26">
        <v>0</v>
      </c>
      <c r="BP53" s="26">
        <v>0</v>
      </c>
      <c r="BQ53" s="26">
        <v>0</v>
      </c>
      <c r="BR53" s="26">
        <v>0</v>
      </c>
      <c r="BS53" s="26">
        <f t="shared" si="17"/>
        <v>0</v>
      </c>
      <c r="BT53" s="26">
        <v>0</v>
      </c>
      <c r="BU53" s="26">
        <v>0</v>
      </c>
      <c r="BV53" s="26">
        <f t="shared" si="18"/>
        <v>180</v>
      </c>
      <c r="BW53" s="26">
        <v>180</v>
      </c>
      <c r="BX53" s="26">
        <v>0</v>
      </c>
      <c r="BY53" s="26">
        <f t="shared" si="19"/>
        <v>0</v>
      </c>
      <c r="BZ53" s="26">
        <v>0</v>
      </c>
      <c r="CA53" s="26">
        <v>0</v>
      </c>
      <c r="CB53" s="26">
        <f t="shared" si="20"/>
        <v>0</v>
      </c>
      <c r="CC53" s="26">
        <v>0</v>
      </c>
      <c r="CD53" s="26">
        <v>0</v>
      </c>
      <c r="CE53" s="26">
        <f t="shared" si="21"/>
        <v>0</v>
      </c>
      <c r="CF53" s="26">
        <v>0</v>
      </c>
      <c r="CG53" s="26">
        <v>0</v>
      </c>
      <c r="CH53" s="26">
        <f t="shared" si="22"/>
        <v>140</v>
      </c>
      <c r="CI53" s="26">
        <v>140</v>
      </c>
      <c r="CJ53" s="26">
        <v>0</v>
      </c>
      <c r="CK53" s="26">
        <f t="shared" si="23"/>
        <v>0</v>
      </c>
      <c r="CL53" s="26">
        <v>0</v>
      </c>
      <c r="CM53" s="26">
        <v>0</v>
      </c>
      <c r="CN53" s="26">
        <f t="shared" si="24"/>
        <v>100</v>
      </c>
      <c r="CO53" s="26">
        <v>100</v>
      </c>
      <c r="CP53" s="26">
        <v>0</v>
      </c>
      <c r="CQ53" s="26">
        <f t="shared" si="25"/>
        <v>0</v>
      </c>
      <c r="CR53" s="26">
        <v>0</v>
      </c>
      <c r="CS53" s="26">
        <v>0</v>
      </c>
      <c r="CT53" s="26">
        <f t="shared" si="31"/>
        <v>0</v>
      </c>
      <c r="CU53" s="26">
        <f t="shared" si="31"/>
        <v>0</v>
      </c>
      <c r="CV53" s="26">
        <f t="shared" si="31"/>
        <v>0</v>
      </c>
      <c r="CW53" s="26">
        <f t="shared" si="32"/>
        <v>0</v>
      </c>
      <c r="CX53" s="26">
        <v>0</v>
      </c>
      <c r="CY53" s="26">
        <v>0</v>
      </c>
      <c r="CZ53" s="26">
        <f t="shared" si="26"/>
        <v>0</v>
      </c>
      <c r="DA53" s="26">
        <v>0</v>
      </c>
      <c r="DB53" s="26">
        <v>0</v>
      </c>
      <c r="DC53" s="26">
        <f t="shared" si="27"/>
        <v>0</v>
      </c>
      <c r="DD53" s="26"/>
      <c r="DE53" s="26"/>
      <c r="DF53" s="27">
        <f t="shared" si="33"/>
        <v>27334</v>
      </c>
      <c r="DG53" s="27">
        <f t="shared" si="33"/>
        <v>27334</v>
      </c>
      <c r="DH53" s="27">
        <f t="shared" si="33"/>
        <v>0</v>
      </c>
    </row>
    <row r="54" spans="1:112" ht="15.75" x14ac:dyDescent="0.2">
      <c r="A54" s="25" t="s">
        <v>121</v>
      </c>
      <c r="B54" s="26">
        <f t="shared" si="0"/>
        <v>0</v>
      </c>
      <c r="C54" s="26">
        <v>0</v>
      </c>
      <c r="D54" s="26">
        <v>0</v>
      </c>
      <c r="E54" s="26">
        <f t="shared" si="1"/>
        <v>0</v>
      </c>
      <c r="F54" s="26">
        <v>0</v>
      </c>
      <c r="G54" s="26">
        <v>0</v>
      </c>
      <c r="H54" s="26">
        <f t="shared" si="2"/>
        <v>0</v>
      </c>
      <c r="I54" s="26">
        <v>0</v>
      </c>
      <c r="J54" s="26">
        <v>0</v>
      </c>
      <c r="K54" s="26">
        <f t="shared" si="3"/>
        <v>0</v>
      </c>
      <c r="L54" s="26">
        <v>0</v>
      </c>
      <c r="M54" s="26">
        <v>0</v>
      </c>
      <c r="N54" s="26">
        <f t="shared" si="4"/>
        <v>0</v>
      </c>
      <c r="O54" s="26">
        <v>0</v>
      </c>
      <c r="P54" s="26">
        <v>0</v>
      </c>
      <c r="Q54" s="26">
        <f t="shared" si="5"/>
        <v>8214</v>
      </c>
      <c r="R54" s="26">
        <v>8214</v>
      </c>
      <c r="S54" s="26">
        <v>0</v>
      </c>
      <c r="T54" s="26">
        <f t="shared" si="6"/>
        <v>1513</v>
      </c>
      <c r="U54" s="26">
        <f t="shared" si="7"/>
        <v>1513</v>
      </c>
      <c r="V54" s="26">
        <f t="shared" si="8"/>
        <v>0</v>
      </c>
      <c r="W54" s="26">
        <f t="shared" si="9"/>
        <v>1013</v>
      </c>
      <c r="X54" s="26">
        <v>1013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f t="shared" si="10"/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f t="shared" si="29"/>
        <v>0</v>
      </c>
      <c r="AT54" s="26">
        <f t="shared" si="30"/>
        <v>0</v>
      </c>
      <c r="AU54" s="26">
        <v>0</v>
      </c>
      <c r="AV54" s="26">
        <v>0</v>
      </c>
      <c r="AW54" s="26">
        <f t="shared" si="11"/>
        <v>0</v>
      </c>
      <c r="AX54" s="26">
        <v>0</v>
      </c>
      <c r="AY54" s="26">
        <v>0</v>
      </c>
      <c r="AZ54" s="26">
        <f t="shared" si="12"/>
        <v>0</v>
      </c>
      <c r="BA54" s="26">
        <v>0</v>
      </c>
      <c r="BB54" s="26">
        <v>0</v>
      </c>
      <c r="BC54" s="26">
        <v>0</v>
      </c>
      <c r="BD54" s="26">
        <f t="shared" si="13"/>
        <v>0</v>
      </c>
      <c r="BE54" s="26">
        <v>0</v>
      </c>
      <c r="BF54" s="26">
        <v>0</v>
      </c>
      <c r="BG54" s="26">
        <f t="shared" si="14"/>
        <v>0</v>
      </c>
      <c r="BH54" s="26">
        <v>0</v>
      </c>
      <c r="BI54" s="26">
        <v>0</v>
      </c>
      <c r="BJ54" s="26">
        <f t="shared" si="15"/>
        <v>0</v>
      </c>
      <c r="BK54" s="26">
        <v>0</v>
      </c>
      <c r="BL54" s="26">
        <v>0</v>
      </c>
      <c r="BM54" s="26">
        <f t="shared" si="16"/>
        <v>240</v>
      </c>
      <c r="BN54" s="26">
        <v>240</v>
      </c>
      <c r="BO54" s="26">
        <v>0</v>
      </c>
      <c r="BP54" s="26">
        <v>0</v>
      </c>
      <c r="BQ54" s="26">
        <v>0</v>
      </c>
      <c r="BR54" s="26">
        <v>0</v>
      </c>
      <c r="BS54" s="26">
        <f t="shared" si="17"/>
        <v>0</v>
      </c>
      <c r="BT54" s="26">
        <v>0</v>
      </c>
      <c r="BU54" s="26">
        <v>0</v>
      </c>
      <c r="BV54" s="26">
        <f t="shared" si="18"/>
        <v>0</v>
      </c>
      <c r="BW54" s="26">
        <v>0</v>
      </c>
      <c r="BX54" s="26">
        <v>0</v>
      </c>
      <c r="BY54" s="26">
        <f t="shared" si="19"/>
        <v>0</v>
      </c>
      <c r="BZ54" s="26">
        <v>0</v>
      </c>
      <c r="CA54" s="26">
        <v>0</v>
      </c>
      <c r="CB54" s="26">
        <f t="shared" si="20"/>
        <v>0</v>
      </c>
      <c r="CC54" s="26">
        <v>0</v>
      </c>
      <c r="CD54" s="26">
        <v>0</v>
      </c>
      <c r="CE54" s="26">
        <f t="shared" si="21"/>
        <v>100</v>
      </c>
      <c r="CF54" s="26">
        <v>100</v>
      </c>
      <c r="CG54" s="26">
        <v>0</v>
      </c>
      <c r="CH54" s="26">
        <f t="shared" si="22"/>
        <v>90</v>
      </c>
      <c r="CI54" s="26">
        <v>90</v>
      </c>
      <c r="CJ54" s="26">
        <v>0</v>
      </c>
      <c r="CK54" s="26">
        <f t="shared" si="23"/>
        <v>0</v>
      </c>
      <c r="CL54" s="26">
        <v>0</v>
      </c>
      <c r="CM54" s="26">
        <v>0</v>
      </c>
      <c r="CN54" s="26">
        <f t="shared" si="24"/>
        <v>70</v>
      </c>
      <c r="CO54" s="26">
        <v>70</v>
      </c>
      <c r="CP54" s="26"/>
      <c r="CQ54" s="26">
        <f t="shared" si="25"/>
        <v>0</v>
      </c>
      <c r="CR54" s="26"/>
      <c r="CS54" s="26"/>
      <c r="CT54" s="26">
        <f t="shared" si="31"/>
        <v>0</v>
      </c>
      <c r="CU54" s="26">
        <f t="shared" si="31"/>
        <v>0</v>
      </c>
      <c r="CV54" s="26">
        <f t="shared" si="31"/>
        <v>0</v>
      </c>
      <c r="CW54" s="26">
        <f t="shared" si="32"/>
        <v>0</v>
      </c>
      <c r="CX54" s="26"/>
      <c r="CY54" s="26"/>
      <c r="CZ54" s="26">
        <f t="shared" si="26"/>
        <v>0</v>
      </c>
      <c r="DA54" s="26"/>
      <c r="DB54" s="26"/>
      <c r="DC54" s="26">
        <f t="shared" si="27"/>
        <v>0</v>
      </c>
      <c r="DD54" s="26"/>
      <c r="DE54" s="26"/>
      <c r="DF54" s="27">
        <f t="shared" si="33"/>
        <v>9727</v>
      </c>
      <c r="DG54" s="27">
        <f t="shared" si="33"/>
        <v>9727</v>
      </c>
      <c r="DH54" s="27">
        <f t="shared" si="33"/>
        <v>0</v>
      </c>
    </row>
    <row r="55" spans="1:112" ht="15.75" x14ac:dyDescent="0.2">
      <c r="A55" s="25" t="s">
        <v>122</v>
      </c>
      <c r="B55" s="26">
        <f t="shared" si="0"/>
        <v>0</v>
      </c>
      <c r="C55" s="26"/>
      <c r="D55" s="26"/>
      <c r="E55" s="26">
        <f t="shared" si="1"/>
        <v>0</v>
      </c>
      <c r="F55" s="26"/>
      <c r="G55" s="26"/>
      <c r="H55" s="26">
        <f t="shared" si="2"/>
        <v>0</v>
      </c>
      <c r="I55" s="26"/>
      <c r="J55" s="26"/>
      <c r="K55" s="26">
        <f t="shared" si="3"/>
        <v>34120</v>
      </c>
      <c r="L55" s="26">
        <v>34120</v>
      </c>
      <c r="M55" s="26">
        <v>0</v>
      </c>
      <c r="N55" s="26">
        <f t="shared" si="4"/>
        <v>0</v>
      </c>
      <c r="O55" s="26">
        <v>0</v>
      </c>
      <c r="P55" s="26">
        <v>0</v>
      </c>
      <c r="Q55" s="26">
        <f t="shared" si="5"/>
        <v>0</v>
      </c>
      <c r="R55" s="26">
        <v>0</v>
      </c>
      <c r="S55" s="26">
        <v>0</v>
      </c>
      <c r="T55" s="26">
        <f t="shared" si="6"/>
        <v>530</v>
      </c>
      <c r="U55" s="26">
        <f t="shared" si="7"/>
        <v>530</v>
      </c>
      <c r="V55" s="26">
        <f t="shared" si="8"/>
        <v>0</v>
      </c>
      <c r="W55" s="26">
        <f t="shared" si="9"/>
        <v>230</v>
      </c>
      <c r="X55" s="26">
        <v>230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f t="shared" si="10"/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f t="shared" si="29"/>
        <v>0</v>
      </c>
      <c r="AT55" s="26">
        <f t="shared" si="30"/>
        <v>0</v>
      </c>
      <c r="AU55" s="26">
        <v>0</v>
      </c>
      <c r="AV55" s="26">
        <v>0</v>
      </c>
      <c r="AW55" s="26">
        <f t="shared" si="11"/>
        <v>0</v>
      </c>
      <c r="AX55" s="26">
        <v>0</v>
      </c>
      <c r="AY55" s="26">
        <v>0</v>
      </c>
      <c r="AZ55" s="26">
        <f t="shared" si="12"/>
        <v>0</v>
      </c>
      <c r="BA55" s="26">
        <v>0</v>
      </c>
      <c r="BB55" s="26">
        <v>0</v>
      </c>
      <c r="BC55" s="26">
        <v>0</v>
      </c>
      <c r="BD55" s="26">
        <f t="shared" si="13"/>
        <v>0</v>
      </c>
      <c r="BE55" s="26">
        <v>0</v>
      </c>
      <c r="BF55" s="26">
        <v>0</v>
      </c>
      <c r="BG55" s="26">
        <f t="shared" si="14"/>
        <v>0</v>
      </c>
      <c r="BH55" s="26">
        <v>0</v>
      </c>
      <c r="BI55" s="26">
        <v>0</v>
      </c>
      <c r="BJ55" s="26">
        <f t="shared" si="15"/>
        <v>0</v>
      </c>
      <c r="BK55" s="26">
        <v>0</v>
      </c>
      <c r="BL55" s="26">
        <v>0</v>
      </c>
      <c r="BM55" s="26">
        <f t="shared" si="16"/>
        <v>100</v>
      </c>
      <c r="BN55" s="26">
        <v>100</v>
      </c>
      <c r="BO55" s="26">
        <v>0</v>
      </c>
      <c r="BP55" s="26">
        <v>0</v>
      </c>
      <c r="BQ55" s="26">
        <v>0</v>
      </c>
      <c r="BR55" s="26">
        <v>0</v>
      </c>
      <c r="BS55" s="26">
        <f t="shared" si="17"/>
        <v>0</v>
      </c>
      <c r="BT55" s="26">
        <v>0</v>
      </c>
      <c r="BU55" s="26">
        <v>0</v>
      </c>
      <c r="BV55" s="26">
        <f t="shared" si="18"/>
        <v>0</v>
      </c>
      <c r="BW55" s="26">
        <v>0</v>
      </c>
      <c r="BX55" s="26">
        <v>0</v>
      </c>
      <c r="BY55" s="26">
        <f t="shared" si="19"/>
        <v>0</v>
      </c>
      <c r="BZ55" s="26">
        <v>0</v>
      </c>
      <c r="CA55" s="26">
        <v>0</v>
      </c>
      <c r="CB55" s="26">
        <f t="shared" si="20"/>
        <v>0</v>
      </c>
      <c r="CC55" s="26">
        <v>0</v>
      </c>
      <c r="CD55" s="26">
        <v>0</v>
      </c>
      <c r="CE55" s="26">
        <f t="shared" si="21"/>
        <v>0</v>
      </c>
      <c r="CF55" s="26">
        <v>0</v>
      </c>
      <c r="CG55" s="26">
        <v>0</v>
      </c>
      <c r="CH55" s="26">
        <f t="shared" si="22"/>
        <v>100</v>
      </c>
      <c r="CI55" s="26">
        <v>100</v>
      </c>
      <c r="CJ55" s="26">
        <v>0</v>
      </c>
      <c r="CK55" s="26">
        <f t="shared" si="23"/>
        <v>0</v>
      </c>
      <c r="CL55" s="26">
        <v>0</v>
      </c>
      <c r="CM55" s="26">
        <v>0</v>
      </c>
      <c r="CN55" s="26">
        <f t="shared" si="24"/>
        <v>100</v>
      </c>
      <c r="CO55" s="26">
        <v>100</v>
      </c>
      <c r="CP55" s="26">
        <v>0</v>
      </c>
      <c r="CQ55" s="26">
        <f t="shared" si="25"/>
        <v>0</v>
      </c>
      <c r="CR55" s="26">
        <v>0</v>
      </c>
      <c r="CS55" s="26">
        <v>0</v>
      </c>
      <c r="CT55" s="26">
        <f t="shared" si="31"/>
        <v>0</v>
      </c>
      <c r="CU55" s="26">
        <f t="shared" si="31"/>
        <v>0</v>
      </c>
      <c r="CV55" s="26">
        <f t="shared" si="31"/>
        <v>0</v>
      </c>
      <c r="CW55" s="26">
        <f t="shared" si="32"/>
        <v>0</v>
      </c>
      <c r="CX55" s="26">
        <v>0</v>
      </c>
      <c r="CY55" s="26">
        <v>0</v>
      </c>
      <c r="CZ55" s="26">
        <f t="shared" si="26"/>
        <v>0</v>
      </c>
      <c r="DA55" s="26">
        <v>0</v>
      </c>
      <c r="DB55" s="26">
        <v>0</v>
      </c>
      <c r="DC55" s="26">
        <f t="shared" si="27"/>
        <v>0</v>
      </c>
      <c r="DD55" s="26">
        <v>0</v>
      </c>
      <c r="DE55" s="26"/>
      <c r="DF55" s="27">
        <f t="shared" si="33"/>
        <v>34650</v>
      </c>
      <c r="DG55" s="27">
        <f t="shared" si="33"/>
        <v>34650</v>
      </c>
      <c r="DH55" s="27">
        <f t="shared" si="33"/>
        <v>0</v>
      </c>
    </row>
    <row r="56" spans="1:112" ht="15.75" x14ac:dyDescent="0.2">
      <c r="A56" s="25" t="s">
        <v>123</v>
      </c>
      <c r="B56" s="26">
        <f t="shared" si="0"/>
        <v>20145</v>
      </c>
      <c r="C56" s="26">
        <v>13675</v>
      </c>
      <c r="D56" s="26">
        <v>6470</v>
      </c>
      <c r="E56" s="26">
        <f t="shared" si="1"/>
        <v>0</v>
      </c>
      <c r="F56" s="26">
        <v>0</v>
      </c>
      <c r="G56" s="26">
        <v>0</v>
      </c>
      <c r="H56" s="26">
        <f t="shared" si="2"/>
        <v>0</v>
      </c>
      <c r="I56" s="26">
        <v>0</v>
      </c>
      <c r="J56" s="26">
        <v>0</v>
      </c>
      <c r="K56" s="26">
        <f t="shared" si="3"/>
        <v>0</v>
      </c>
      <c r="L56" s="26">
        <v>0</v>
      </c>
      <c r="M56" s="26">
        <v>0</v>
      </c>
      <c r="N56" s="26">
        <f t="shared" si="4"/>
        <v>0</v>
      </c>
      <c r="O56" s="26">
        <v>0</v>
      </c>
      <c r="P56" s="26">
        <v>0</v>
      </c>
      <c r="Q56" s="26">
        <f t="shared" si="5"/>
        <v>0</v>
      </c>
      <c r="R56" s="26">
        <v>0</v>
      </c>
      <c r="S56" s="26">
        <v>0</v>
      </c>
      <c r="T56" s="26">
        <f t="shared" si="6"/>
        <v>0</v>
      </c>
      <c r="U56" s="26">
        <f t="shared" si="7"/>
        <v>0</v>
      </c>
      <c r="V56" s="26">
        <f t="shared" si="8"/>
        <v>0</v>
      </c>
      <c r="W56" s="26">
        <f t="shared" si="9"/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f t="shared" si="10"/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f t="shared" si="29"/>
        <v>0</v>
      </c>
      <c r="AT56" s="26">
        <f t="shared" si="30"/>
        <v>0</v>
      </c>
      <c r="AU56" s="26">
        <v>0</v>
      </c>
      <c r="AV56" s="26">
        <v>0</v>
      </c>
      <c r="AW56" s="26">
        <f t="shared" si="11"/>
        <v>0</v>
      </c>
      <c r="AX56" s="26">
        <v>0</v>
      </c>
      <c r="AY56" s="26">
        <v>0</v>
      </c>
      <c r="AZ56" s="26">
        <f t="shared" si="12"/>
        <v>0</v>
      </c>
      <c r="BA56" s="26">
        <v>0</v>
      </c>
      <c r="BB56" s="26">
        <v>0</v>
      </c>
      <c r="BC56" s="26">
        <v>0</v>
      </c>
      <c r="BD56" s="26">
        <f t="shared" si="13"/>
        <v>0</v>
      </c>
      <c r="BE56" s="26">
        <v>0</v>
      </c>
      <c r="BF56" s="26">
        <v>0</v>
      </c>
      <c r="BG56" s="26">
        <f t="shared" si="14"/>
        <v>0</v>
      </c>
      <c r="BH56" s="26">
        <v>0</v>
      </c>
      <c r="BI56" s="26">
        <v>0</v>
      </c>
      <c r="BJ56" s="26">
        <f t="shared" si="15"/>
        <v>0</v>
      </c>
      <c r="BK56" s="26">
        <v>0</v>
      </c>
      <c r="BL56" s="26">
        <v>0</v>
      </c>
      <c r="BM56" s="26">
        <f t="shared" si="16"/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f t="shared" si="17"/>
        <v>0</v>
      </c>
      <c r="BT56" s="26">
        <v>0</v>
      </c>
      <c r="BU56" s="26">
        <v>0</v>
      </c>
      <c r="BV56" s="26">
        <f t="shared" si="18"/>
        <v>0</v>
      </c>
      <c r="BW56" s="26">
        <v>0</v>
      </c>
      <c r="BX56" s="26">
        <v>0</v>
      </c>
      <c r="BY56" s="26">
        <f t="shared" si="19"/>
        <v>0</v>
      </c>
      <c r="BZ56" s="26">
        <v>0</v>
      </c>
      <c r="CA56" s="26">
        <v>0</v>
      </c>
      <c r="CB56" s="26">
        <f t="shared" si="20"/>
        <v>0</v>
      </c>
      <c r="CC56" s="26">
        <v>0</v>
      </c>
      <c r="CD56" s="26">
        <v>0</v>
      </c>
      <c r="CE56" s="26">
        <f t="shared" si="21"/>
        <v>0</v>
      </c>
      <c r="CF56" s="26">
        <v>0</v>
      </c>
      <c r="CG56" s="26">
        <v>0</v>
      </c>
      <c r="CH56" s="26">
        <f t="shared" si="22"/>
        <v>0</v>
      </c>
      <c r="CI56" s="26">
        <v>0</v>
      </c>
      <c r="CJ56" s="26">
        <v>0</v>
      </c>
      <c r="CK56" s="26">
        <f t="shared" si="23"/>
        <v>0</v>
      </c>
      <c r="CL56" s="26">
        <v>0</v>
      </c>
      <c r="CM56" s="26">
        <v>0</v>
      </c>
      <c r="CN56" s="26">
        <f t="shared" si="24"/>
        <v>0</v>
      </c>
      <c r="CO56" s="26">
        <v>0</v>
      </c>
      <c r="CP56" s="26">
        <v>0</v>
      </c>
      <c r="CQ56" s="26">
        <f t="shared" si="25"/>
        <v>0</v>
      </c>
      <c r="CR56" s="26">
        <v>0</v>
      </c>
      <c r="CS56" s="26">
        <v>0</v>
      </c>
      <c r="CT56" s="26">
        <f t="shared" si="31"/>
        <v>0</v>
      </c>
      <c r="CU56" s="26">
        <f t="shared" si="31"/>
        <v>0</v>
      </c>
      <c r="CV56" s="26">
        <f t="shared" si="31"/>
        <v>0</v>
      </c>
      <c r="CW56" s="26">
        <f t="shared" si="32"/>
        <v>0</v>
      </c>
      <c r="CX56" s="26"/>
      <c r="CY56" s="26"/>
      <c r="CZ56" s="26">
        <f t="shared" si="26"/>
        <v>0</v>
      </c>
      <c r="DA56" s="26"/>
      <c r="DB56" s="26"/>
      <c r="DC56" s="26">
        <f t="shared" si="27"/>
        <v>0</v>
      </c>
      <c r="DD56" s="26"/>
      <c r="DE56" s="26"/>
      <c r="DF56" s="27">
        <f t="shared" si="33"/>
        <v>20145</v>
      </c>
      <c r="DG56" s="27">
        <f t="shared" si="33"/>
        <v>13675</v>
      </c>
      <c r="DH56" s="27">
        <f t="shared" si="33"/>
        <v>6470</v>
      </c>
    </row>
    <row r="57" spans="1:112" ht="31.5" x14ac:dyDescent="0.2">
      <c r="A57" s="29" t="s">
        <v>124</v>
      </c>
      <c r="B57" s="26">
        <f t="shared" si="0"/>
        <v>0</v>
      </c>
      <c r="C57" s="26"/>
      <c r="D57" s="26">
        <v>0</v>
      </c>
      <c r="E57" s="26">
        <f t="shared" si="1"/>
        <v>4000</v>
      </c>
      <c r="F57" s="26">
        <v>4000</v>
      </c>
      <c r="G57" s="26">
        <v>0</v>
      </c>
      <c r="H57" s="26">
        <f t="shared" si="2"/>
        <v>0</v>
      </c>
      <c r="I57" s="26">
        <v>0</v>
      </c>
      <c r="J57" s="26">
        <v>0</v>
      </c>
      <c r="K57" s="26">
        <f t="shared" si="3"/>
        <v>0</v>
      </c>
      <c r="L57" s="26">
        <v>0</v>
      </c>
      <c r="M57" s="26">
        <v>0</v>
      </c>
      <c r="N57" s="26">
        <f t="shared" si="4"/>
        <v>0</v>
      </c>
      <c r="O57" s="26">
        <v>0</v>
      </c>
      <c r="P57" s="26">
        <v>0</v>
      </c>
      <c r="Q57" s="26">
        <f t="shared" si="5"/>
        <v>12512</v>
      </c>
      <c r="R57" s="26">
        <v>12512</v>
      </c>
      <c r="S57" s="26">
        <v>0</v>
      </c>
      <c r="T57" s="26">
        <f t="shared" si="6"/>
        <v>0</v>
      </c>
      <c r="U57" s="26">
        <f t="shared" si="7"/>
        <v>0</v>
      </c>
      <c r="V57" s="26">
        <f t="shared" si="8"/>
        <v>0</v>
      </c>
      <c r="W57" s="26">
        <f t="shared" si="9"/>
        <v>0</v>
      </c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f t="shared" si="10"/>
        <v>0</v>
      </c>
      <c r="AK57" s="26"/>
      <c r="AL57" s="26"/>
      <c r="AM57" s="26"/>
      <c r="AN57" s="26"/>
      <c r="AO57" s="26"/>
      <c r="AP57" s="26"/>
      <c r="AQ57" s="26"/>
      <c r="AR57" s="26"/>
      <c r="AS57" s="26">
        <f t="shared" si="29"/>
        <v>0</v>
      </c>
      <c r="AT57" s="26">
        <f t="shared" si="30"/>
        <v>0</v>
      </c>
      <c r="AU57" s="26"/>
      <c r="AV57" s="26"/>
      <c r="AW57" s="26">
        <f t="shared" si="11"/>
        <v>0</v>
      </c>
      <c r="AX57" s="26"/>
      <c r="AY57" s="26"/>
      <c r="AZ57" s="26">
        <f t="shared" si="12"/>
        <v>0</v>
      </c>
      <c r="BA57" s="26"/>
      <c r="BB57" s="26"/>
      <c r="BC57" s="26"/>
      <c r="BD57" s="26">
        <f t="shared" si="13"/>
        <v>0</v>
      </c>
      <c r="BE57" s="26"/>
      <c r="BF57" s="26"/>
      <c r="BG57" s="26">
        <f t="shared" si="14"/>
        <v>0</v>
      </c>
      <c r="BH57" s="26"/>
      <c r="BI57" s="26"/>
      <c r="BJ57" s="26">
        <f t="shared" si="15"/>
        <v>0</v>
      </c>
      <c r="BK57" s="26"/>
      <c r="BL57" s="26"/>
      <c r="BM57" s="26">
        <f t="shared" si="16"/>
        <v>0</v>
      </c>
      <c r="BN57" s="26"/>
      <c r="BO57" s="26"/>
      <c r="BP57" s="26"/>
      <c r="BQ57" s="26"/>
      <c r="BR57" s="26"/>
      <c r="BS57" s="26">
        <f t="shared" si="17"/>
        <v>0</v>
      </c>
      <c r="BT57" s="26"/>
      <c r="BU57" s="26"/>
      <c r="BV57" s="26">
        <f t="shared" si="18"/>
        <v>0</v>
      </c>
      <c r="BW57" s="26"/>
      <c r="BX57" s="26"/>
      <c r="BY57" s="26">
        <f t="shared" si="19"/>
        <v>0</v>
      </c>
      <c r="BZ57" s="26"/>
      <c r="CA57" s="26"/>
      <c r="CB57" s="26">
        <f t="shared" si="20"/>
        <v>0</v>
      </c>
      <c r="CC57" s="26"/>
      <c r="CD57" s="26"/>
      <c r="CE57" s="26">
        <f t="shared" si="21"/>
        <v>0</v>
      </c>
      <c r="CF57" s="26"/>
      <c r="CG57" s="26"/>
      <c r="CH57" s="26">
        <f t="shared" si="22"/>
        <v>0</v>
      </c>
      <c r="CI57" s="26"/>
      <c r="CJ57" s="26"/>
      <c r="CK57" s="26">
        <f t="shared" si="23"/>
        <v>0</v>
      </c>
      <c r="CL57" s="26"/>
      <c r="CM57" s="26"/>
      <c r="CN57" s="26">
        <f t="shared" si="24"/>
        <v>0</v>
      </c>
      <c r="CO57" s="26"/>
      <c r="CP57" s="26"/>
      <c r="CQ57" s="26">
        <f t="shared" si="25"/>
        <v>0</v>
      </c>
      <c r="CR57" s="26"/>
      <c r="CS57" s="26"/>
      <c r="CT57" s="26">
        <f t="shared" ref="CT57:CV83" si="34">CW57+CZ57+DC57</f>
        <v>0</v>
      </c>
      <c r="CU57" s="26">
        <f t="shared" si="34"/>
        <v>0</v>
      </c>
      <c r="CV57" s="26">
        <f t="shared" si="34"/>
        <v>0</v>
      </c>
      <c r="CW57" s="26">
        <f t="shared" si="32"/>
        <v>0</v>
      </c>
      <c r="CX57" s="26"/>
      <c r="CY57" s="26"/>
      <c r="CZ57" s="26">
        <f t="shared" si="26"/>
        <v>0</v>
      </c>
      <c r="DA57" s="26"/>
      <c r="DB57" s="26"/>
      <c r="DC57" s="26">
        <f t="shared" si="27"/>
        <v>0</v>
      </c>
      <c r="DD57" s="26"/>
      <c r="DE57" s="26"/>
      <c r="DF57" s="27">
        <f t="shared" si="33"/>
        <v>16512</v>
      </c>
      <c r="DG57" s="27">
        <f t="shared" si="33"/>
        <v>16512</v>
      </c>
      <c r="DH57" s="27">
        <f t="shared" si="33"/>
        <v>0</v>
      </c>
    </row>
    <row r="58" spans="1:112" ht="31.5" x14ac:dyDescent="0.2">
      <c r="A58" s="25" t="s">
        <v>125</v>
      </c>
      <c r="B58" s="26">
        <f t="shared" si="0"/>
        <v>0</v>
      </c>
      <c r="C58" s="26"/>
      <c r="D58" s="26"/>
      <c r="E58" s="26">
        <f t="shared" si="1"/>
        <v>4115</v>
      </c>
      <c r="F58" s="26">
        <f>5565-1450</f>
        <v>4115</v>
      </c>
      <c r="G58" s="26">
        <v>0</v>
      </c>
      <c r="H58" s="26">
        <f t="shared" si="2"/>
        <v>7475</v>
      </c>
      <c r="I58" s="26">
        <f>9047-2000</f>
        <v>7047</v>
      </c>
      <c r="J58" s="26">
        <v>428</v>
      </c>
      <c r="K58" s="26">
        <f t="shared" si="3"/>
        <v>0</v>
      </c>
      <c r="L58" s="26">
        <v>0</v>
      </c>
      <c r="M58" s="26">
        <v>0</v>
      </c>
      <c r="N58" s="26">
        <f t="shared" si="4"/>
        <v>0</v>
      </c>
      <c r="O58" s="26">
        <v>0</v>
      </c>
      <c r="P58" s="26">
        <v>0</v>
      </c>
      <c r="Q58" s="26">
        <f t="shared" si="5"/>
        <v>0</v>
      </c>
      <c r="R58" s="26">
        <v>0</v>
      </c>
      <c r="S58" s="26">
        <v>0</v>
      </c>
      <c r="T58" s="26">
        <f t="shared" si="6"/>
        <v>2394</v>
      </c>
      <c r="U58" s="26">
        <f t="shared" si="7"/>
        <v>2394</v>
      </c>
      <c r="V58" s="26">
        <f t="shared" si="8"/>
        <v>0</v>
      </c>
      <c r="W58" s="26">
        <f t="shared" si="9"/>
        <v>2394</v>
      </c>
      <c r="X58" s="26">
        <v>196</v>
      </c>
      <c r="Y58" s="26">
        <v>2198</v>
      </c>
      <c r="Z58" s="26">
        <v>0</v>
      </c>
      <c r="AA58" s="26">
        <v>0</v>
      </c>
      <c r="AB58" s="26"/>
      <c r="AC58" s="26"/>
      <c r="AD58" s="26"/>
      <c r="AE58" s="26"/>
      <c r="AF58" s="26"/>
      <c r="AG58" s="26"/>
      <c r="AH58" s="26"/>
      <c r="AI58" s="26"/>
      <c r="AJ58" s="26">
        <f t="shared" si="10"/>
        <v>0</v>
      </c>
      <c r="AK58" s="26"/>
      <c r="AL58" s="26"/>
      <c r="AM58" s="26"/>
      <c r="AN58" s="26"/>
      <c r="AO58" s="26"/>
      <c r="AP58" s="26"/>
      <c r="AQ58" s="26"/>
      <c r="AR58" s="26"/>
      <c r="AS58" s="26">
        <f t="shared" si="29"/>
        <v>0</v>
      </c>
      <c r="AT58" s="26">
        <f t="shared" si="30"/>
        <v>0</v>
      </c>
      <c r="AU58" s="26"/>
      <c r="AV58" s="26"/>
      <c r="AW58" s="26">
        <f t="shared" si="11"/>
        <v>0</v>
      </c>
      <c r="AX58" s="26"/>
      <c r="AY58" s="26"/>
      <c r="AZ58" s="26">
        <f t="shared" si="12"/>
        <v>0</v>
      </c>
      <c r="BA58" s="26"/>
      <c r="BB58" s="26"/>
      <c r="BC58" s="26"/>
      <c r="BD58" s="26">
        <f t="shared" si="13"/>
        <v>0</v>
      </c>
      <c r="BE58" s="26"/>
      <c r="BF58" s="26"/>
      <c r="BG58" s="26">
        <f t="shared" si="14"/>
        <v>0</v>
      </c>
      <c r="BH58" s="26"/>
      <c r="BI58" s="26"/>
      <c r="BJ58" s="26">
        <f t="shared" si="15"/>
        <v>0</v>
      </c>
      <c r="BK58" s="26"/>
      <c r="BL58" s="26"/>
      <c r="BM58" s="26">
        <f t="shared" si="16"/>
        <v>0</v>
      </c>
      <c r="BN58" s="26"/>
      <c r="BO58" s="26"/>
      <c r="BP58" s="26"/>
      <c r="BQ58" s="26"/>
      <c r="BR58" s="26"/>
      <c r="BS58" s="26">
        <f t="shared" si="17"/>
        <v>0</v>
      </c>
      <c r="BT58" s="26"/>
      <c r="BU58" s="26"/>
      <c r="BV58" s="26">
        <f t="shared" si="18"/>
        <v>0</v>
      </c>
      <c r="BW58" s="26"/>
      <c r="BX58" s="26"/>
      <c r="BY58" s="26">
        <f t="shared" si="19"/>
        <v>0</v>
      </c>
      <c r="BZ58" s="26"/>
      <c r="CA58" s="26"/>
      <c r="CB58" s="26">
        <f t="shared" si="20"/>
        <v>0</v>
      </c>
      <c r="CC58" s="26"/>
      <c r="CD58" s="26"/>
      <c r="CE58" s="26">
        <f t="shared" si="21"/>
        <v>0</v>
      </c>
      <c r="CF58" s="26"/>
      <c r="CG58" s="26"/>
      <c r="CH58" s="26">
        <f t="shared" si="22"/>
        <v>0</v>
      </c>
      <c r="CI58" s="26"/>
      <c r="CJ58" s="26"/>
      <c r="CK58" s="26">
        <f t="shared" si="23"/>
        <v>0</v>
      </c>
      <c r="CL58" s="26"/>
      <c r="CM58" s="26"/>
      <c r="CN58" s="26">
        <f t="shared" si="24"/>
        <v>0</v>
      </c>
      <c r="CO58" s="26"/>
      <c r="CP58" s="26"/>
      <c r="CQ58" s="26">
        <f t="shared" si="25"/>
        <v>0</v>
      </c>
      <c r="CR58" s="26"/>
      <c r="CS58" s="26"/>
      <c r="CT58" s="26">
        <f t="shared" si="34"/>
        <v>0</v>
      </c>
      <c r="CU58" s="26">
        <f t="shared" si="34"/>
        <v>0</v>
      </c>
      <c r="CV58" s="26">
        <f t="shared" si="34"/>
        <v>0</v>
      </c>
      <c r="CW58" s="26">
        <f t="shared" si="32"/>
        <v>0</v>
      </c>
      <c r="CX58" s="26"/>
      <c r="CY58" s="26"/>
      <c r="CZ58" s="26">
        <f t="shared" si="26"/>
        <v>0</v>
      </c>
      <c r="DA58" s="26"/>
      <c r="DB58" s="26"/>
      <c r="DC58" s="26">
        <f t="shared" si="27"/>
        <v>0</v>
      </c>
      <c r="DD58" s="26"/>
      <c r="DE58" s="26"/>
      <c r="DF58" s="27">
        <f t="shared" si="33"/>
        <v>13984</v>
      </c>
      <c r="DG58" s="27">
        <f t="shared" si="33"/>
        <v>13556</v>
      </c>
      <c r="DH58" s="27">
        <f t="shared" si="33"/>
        <v>428</v>
      </c>
    </row>
    <row r="59" spans="1:112" ht="15.75" x14ac:dyDescent="0.2">
      <c r="A59" s="25" t="s">
        <v>126</v>
      </c>
      <c r="B59" s="26">
        <f t="shared" si="0"/>
        <v>0</v>
      </c>
      <c r="C59" s="26"/>
      <c r="D59" s="26"/>
      <c r="E59" s="26">
        <f t="shared" si="1"/>
        <v>2015</v>
      </c>
      <c r="F59" s="26">
        <v>2015</v>
      </c>
      <c r="G59" s="26">
        <v>0</v>
      </c>
      <c r="H59" s="26">
        <f t="shared" si="2"/>
        <v>0</v>
      </c>
      <c r="I59" s="26">
        <v>0</v>
      </c>
      <c r="J59" s="26">
        <v>0</v>
      </c>
      <c r="K59" s="26">
        <f t="shared" si="3"/>
        <v>0</v>
      </c>
      <c r="L59" s="26">
        <v>0</v>
      </c>
      <c r="M59" s="26">
        <v>0</v>
      </c>
      <c r="N59" s="26">
        <f t="shared" si="4"/>
        <v>0</v>
      </c>
      <c r="O59" s="26">
        <v>0</v>
      </c>
      <c r="P59" s="26">
        <v>0</v>
      </c>
      <c r="Q59" s="26">
        <f t="shared" si="5"/>
        <v>725</v>
      </c>
      <c r="R59" s="26">
        <v>725</v>
      </c>
      <c r="S59" s="26">
        <v>0</v>
      </c>
      <c r="T59" s="26">
        <f t="shared" si="6"/>
        <v>960</v>
      </c>
      <c r="U59" s="26">
        <f t="shared" si="7"/>
        <v>960</v>
      </c>
      <c r="V59" s="26">
        <f t="shared" si="8"/>
        <v>0</v>
      </c>
      <c r="W59" s="26">
        <f t="shared" si="9"/>
        <v>960</v>
      </c>
      <c r="X59" s="26">
        <v>0</v>
      </c>
      <c r="Y59" s="26">
        <v>960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f t="shared" si="10"/>
        <v>0</v>
      </c>
      <c r="AK59" s="26"/>
      <c r="AL59" s="26"/>
      <c r="AM59" s="26"/>
      <c r="AN59" s="26"/>
      <c r="AO59" s="26"/>
      <c r="AP59" s="26"/>
      <c r="AQ59" s="26"/>
      <c r="AR59" s="26"/>
      <c r="AS59" s="26">
        <f t="shared" si="29"/>
        <v>0</v>
      </c>
      <c r="AT59" s="26">
        <f t="shared" si="30"/>
        <v>0</v>
      </c>
      <c r="AU59" s="26"/>
      <c r="AV59" s="26"/>
      <c r="AW59" s="26">
        <f t="shared" si="11"/>
        <v>0</v>
      </c>
      <c r="AX59" s="26"/>
      <c r="AY59" s="26"/>
      <c r="AZ59" s="26">
        <f t="shared" si="12"/>
        <v>0</v>
      </c>
      <c r="BA59" s="26"/>
      <c r="BB59" s="26"/>
      <c r="BC59" s="26"/>
      <c r="BD59" s="26">
        <f t="shared" si="13"/>
        <v>0</v>
      </c>
      <c r="BE59" s="26"/>
      <c r="BF59" s="26"/>
      <c r="BG59" s="26">
        <f t="shared" si="14"/>
        <v>0</v>
      </c>
      <c r="BH59" s="26"/>
      <c r="BI59" s="26"/>
      <c r="BJ59" s="26">
        <f t="shared" si="15"/>
        <v>0</v>
      </c>
      <c r="BK59" s="26"/>
      <c r="BL59" s="26"/>
      <c r="BM59" s="26">
        <f t="shared" si="16"/>
        <v>0</v>
      </c>
      <c r="BN59" s="26"/>
      <c r="BO59" s="26"/>
      <c r="BP59" s="26"/>
      <c r="BQ59" s="26"/>
      <c r="BR59" s="26"/>
      <c r="BS59" s="26">
        <f t="shared" si="17"/>
        <v>0</v>
      </c>
      <c r="BT59" s="26"/>
      <c r="BU59" s="26"/>
      <c r="BV59" s="26">
        <f t="shared" si="18"/>
        <v>0</v>
      </c>
      <c r="BW59" s="26"/>
      <c r="BX59" s="26"/>
      <c r="BY59" s="26">
        <f t="shared" si="19"/>
        <v>0</v>
      </c>
      <c r="BZ59" s="26"/>
      <c r="CA59" s="26"/>
      <c r="CB59" s="26">
        <f t="shared" si="20"/>
        <v>0</v>
      </c>
      <c r="CC59" s="26"/>
      <c r="CD59" s="26"/>
      <c r="CE59" s="26">
        <f t="shared" si="21"/>
        <v>0</v>
      </c>
      <c r="CF59" s="26"/>
      <c r="CG59" s="26"/>
      <c r="CH59" s="26">
        <f t="shared" si="22"/>
        <v>0</v>
      </c>
      <c r="CI59" s="26"/>
      <c r="CJ59" s="26"/>
      <c r="CK59" s="26">
        <f t="shared" si="23"/>
        <v>0</v>
      </c>
      <c r="CL59" s="26"/>
      <c r="CM59" s="26"/>
      <c r="CN59" s="26">
        <f t="shared" si="24"/>
        <v>0</v>
      </c>
      <c r="CO59" s="26"/>
      <c r="CP59" s="26"/>
      <c r="CQ59" s="26">
        <f t="shared" si="25"/>
        <v>0</v>
      </c>
      <c r="CR59" s="26"/>
      <c r="CS59" s="26"/>
      <c r="CT59" s="26">
        <f t="shared" si="34"/>
        <v>0</v>
      </c>
      <c r="CU59" s="26">
        <f t="shared" si="34"/>
        <v>0</v>
      </c>
      <c r="CV59" s="26">
        <f t="shared" si="34"/>
        <v>0</v>
      </c>
      <c r="CW59" s="26">
        <f t="shared" si="32"/>
        <v>0</v>
      </c>
      <c r="CX59" s="26"/>
      <c r="CY59" s="26"/>
      <c r="CZ59" s="26">
        <f t="shared" si="26"/>
        <v>0</v>
      </c>
      <c r="DA59" s="26"/>
      <c r="DB59" s="26"/>
      <c r="DC59" s="26">
        <f t="shared" si="27"/>
        <v>0</v>
      </c>
      <c r="DD59" s="26"/>
      <c r="DE59" s="26"/>
      <c r="DF59" s="27">
        <f t="shared" si="33"/>
        <v>3700</v>
      </c>
      <c r="DG59" s="27">
        <f t="shared" si="33"/>
        <v>3700</v>
      </c>
      <c r="DH59" s="27">
        <f t="shared" si="33"/>
        <v>0</v>
      </c>
    </row>
    <row r="60" spans="1:112" ht="31.5" x14ac:dyDescent="0.2">
      <c r="A60" s="25" t="s">
        <v>127</v>
      </c>
      <c r="B60" s="26">
        <f t="shared" si="0"/>
        <v>0</v>
      </c>
      <c r="C60" s="26"/>
      <c r="D60" s="26"/>
      <c r="E60" s="26">
        <f t="shared" si="1"/>
        <v>12278</v>
      </c>
      <c r="F60" s="26">
        <v>11578</v>
      </c>
      <c r="G60" s="26">
        <v>700</v>
      </c>
      <c r="H60" s="26">
        <f t="shared" si="2"/>
        <v>24550</v>
      </c>
      <c r="I60" s="26">
        <v>23128</v>
      </c>
      <c r="J60" s="26">
        <v>1422</v>
      </c>
      <c r="K60" s="26">
        <f t="shared" si="3"/>
        <v>0</v>
      </c>
      <c r="L60" s="26">
        <v>0</v>
      </c>
      <c r="M60" s="26">
        <v>0</v>
      </c>
      <c r="N60" s="26">
        <f t="shared" si="4"/>
        <v>0</v>
      </c>
      <c r="O60" s="26">
        <v>0</v>
      </c>
      <c r="P60" s="26">
        <v>0</v>
      </c>
      <c r="Q60" s="26">
        <f t="shared" si="5"/>
        <v>0</v>
      </c>
      <c r="R60" s="26">
        <v>0</v>
      </c>
      <c r="S60" s="26">
        <v>0</v>
      </c>
      <c r="T60" s="26">
        <f t="shared" si="6"/>
        <v>7589</v>
      </c>
      <c r="U60" s="26">
        <f t="shared" si="7"/>
        <v>7229</v>
      </c>
      <c r="V60" s="26">
        <f t="shared" si="8"/>
        <v>360</v>
      </c>
      <c r="W60" s="26">
        <f t="shared" si="9"/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f t="shared" si="10"/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f t="shared" si="29"/>
        <v>0</v>
      </c>
      <c r="AT60" s="26">
        <f t="shared" si="30"/>
        <v>0</v>
      </c>
      <c r="AU60" s="26">
        <v>0</v>
      </c>
      <c r="AV60" s="26">
        <v>0</v>
      </c>
      <c r="AW60" s="26">
        <f t="shared" si="11"/>
        <v>0</v>
      </c>
      <c r="AX60" s="26">
        <v>0</v>
      </c>
      <c r="AY60" s="26">
        <v>0</v>
      </c>
      <c r="AZ60" s="26">
        <f t="shared" si="12"/>
        <v>0</v>
      </c>
      <c r="BA60" s="26">
        <v>0</v>
      </c>
      <c r="BB60" s="26">
        <v>0</v>
      </c>
      <c r="BC60" s="26">
        <v>0</v>
      </c>
      <c r="BD60" s="26">
        <f t="shared" si="13"/>
        <v>0</v>
      </c>
      <c r="BE60" s="26">
        <v>0</v>
      </c>
      <c r="BF60" s="26">
        <v>0</v>
      </c>
      <c r="BG60" s="26">
        <f t="shared" si="14"/>
        <v>0</v>
      </c>
      <c r="BH60" s="26">
        <v>0</v>
      </c>
      <c r="BI60" s="26">
        <v>0</v>
      </c>
      <c r="BJ60" s="26">
        <f t="shared" si="15"/>
        <v>0</v>
      </c>
      <c r="BK60" s="26">
        <v>0</v>
      </c>
      <c r="BL60" s="26">
        <v>0</v>
      </c>
      <c r="BM60" s="26">
        <f t="shared" si="16"/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f t="shared" si="17"/>
        <v>0</v>
      </c>
      <c r="BT60" s="26">
        <v>0</v>
      </c>
      <c r="BU60" s="26">
        <v>0</v>
      </c>
      <c r="BV60" s="26">
        <f t="shared" si="18"/>
        <v>0</v>
      </c>
      <c r="BW60" s="26">
        <v>0</v>
      </c>
      <c r="BX60" s="26">
        <v>0</v>
      </c>
      <c r="BY60" s="26">
        <f t="shared" si="19"/>
        <v>0</v>
      </c>
      <c r="BZ60" s="26">
        <v>0</v>
      </c>
      <c r="CA60" s="26">
        <v>0</v>
      </c>
      <c r="CB60" s="26">
        <f t="shared" si="20"/>
        <v>0</v>
      </c>
      <c r="CC60" s="26">
        <v>0</v>
      </c>
      <c r="CD60" s="26">
        <v>0</v>
      </c>
      <c r="CE60" s="26">
        <f t="shared" si="21"/>
        <v>0</v>
      </c>
      <c r="CF60" s="26">
        <v>0</v>
      </c>
      <c r="CG60" s="26">
        <v>0</v>
      </c>
      <c r="CH60" s="26">
        <f t="shared" si="22"/>
        <v>0</v>
      </c>
      <c r="CI60" s="26">
        <v>0</v>
      </c>
      <c r="CJ60" s="26">
        <v>0</v>
      </c>
      <c r="CK60" s="26">
        <f t="shared" si="23"/>
        <v>0</v>
      </c>
      <c r="CL60" s="26">
        <v>0</v>
      </c>
      <c r="CM60" s="26">
        <v>0</v>
      </c>
      <c r="CN60" s="26">
        <f t="shared" si="24"/>
        <v>7589</v>
      </c>
      <c r="CO60" s="26">
        <v>7229</v>
      </c>
      <c r="CP60" s="26">
        <v>360</v>
      </c>
      <c r="CQ60" s="26">
        <f t="shared" si="25"/>
        <v>0</v>
      </c>
      <c r="CR60" s="26"/>
      <c r="CS60" s="26"/>
      <c r="CT60" s="26">
        <f t="shared" si="34"/>
        <v>0</v>
      </c>
      <c r="CU60" s="26">
        <f t="shared" si="34"/>
        <v>0</v>
      </c>
      <c r="CV60" s="26">
        <f t="shared" si="34"/>
        <v>0</v>
      </c>
      <c r="CW60" s="26">
        <f t="shared" si="32"/>
        <v>0</v>
      </c>
      <c r="CX60" s="26"/>
      <c r="CY60" s="26"/>
      <c r="CZ60" s="26">
        <f t="shared" si="26"/>
        <v>0</v>
      </c>
      <c r="DA60" s="26"/>
      <c r="DB60" s="26"/>
      <c r="DC60" s="26">
        <f t="shared" si="27"/>
        <v>0</v>
      </c>
      <c r="DD60" s="26"/>
      <c r="DE60" s="26"/>
      <c r="DF60" s="27">
        <f t="shared" si="33"/>
        <v>44417</v>
      </c>
      <c r="DG60" s="27">
        <f t="shared" si="33"/>
        <v>41935</v>
      </c>
      <c r="DH60" s="27">
        <f t="shared" si="33"/>
        <v>2482</v>
      </c>
    </row>
    <row r="61" spans="1:112" ht="15.75" x14ac:dyDescent="0.2">
      <c r="A61" s="25" t="s">
        <v>128</v>
      </c>
      <c r="B61" s="26">
        <f t="shared" si="0"/>
        <v>0</v>
      </c>
      <c r="C61" s="26">
        <v>0</v>
      </c>
      <c r="D61" s="26">
        <v>0</v>
      </c>
      <c r="E61" s="26">
        <f t="shared" si="1"/>
        <v>11630</v>
      </c>
      <c r="F61" s="26">
        <v>11486</v>
      </c>
      <c r="G61" s="26">
        <v>144</v>
      </c>
      <c r="H61" s="26">
        <f t="shared" si="2"/>
        <v>0</v>
      </c>
      <c r="I61" s="26">
        <v>0</v>
      </c>
      <c r="J61" s="26">
        <v>0</v>
      </c>
      <c r="K61" s="26">
        <f t="shared" si="3"/>
        <v>0</v>
      </c>
      <c r="L61" s="26">
        <v>0</v>
      </c>
      <c r="M61" s="26">
        <v>0</v>
      </c>
      <c r="N61" s="26">
        <f t="shared" si="4"/>
        <v>0</v>
      </c>
      <c r="O61" s="26">
        <v>0</v>
      </c>
      <c r="P61" s="26">
        <v>0</v>
      </c>
      <c r="Q61" s="26">
        <f t="shared" si="5"/>
        <v>250</v>
      </c>
      <c r="R61" s="26">
        <v>250</v>
      </c>
      <c r="S61" s="26">
        <v>0</v>
      </c>
      <c r="T61" s="26">
        <f t="shared" si="6"/>
        <v>950</v>
      </c>
      <c r="U61" s="26">
        <f t="shared" si="7"/>
        <v>950</v>
      </c>
      <c r="V61" s="26">
        <f t="shared" si="8"/>
        <v>0</v>
      </c>
      <c r="W61" s="26">
        <f t="shared" si="9"/>
        <v>400</v>
      </c>
      <c r="X61" s="26">
        <v>0</v>
      </c>
      <c r="Y61" s="26">
        <v>400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f t="shared" si="10"/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f t="shared" si="29"/>
        <v>300</v>
      </c>
      <c r="AT61" s="26">
        <f t="shared" si="30"/>
        <v>300</v>
      </c>
      <c r="AU61" s="26">
        <v>300</v>
      </c>
      <c r="AV61" s="26">
        <v>0</v>
      </c>
      <c r="AW61" s="26">
        <f t="shared" si="11"/>
        <v>0</v>
      </c>
      <c r="AX61" s="26">
        <v>0</v>
      </c>
      <c r="AY61" s="26">
        <v>0</v>
      </c>
      <c r="AZ61" s="26">
        <f t="shared" si="12"/>
        <v>0</v>
      </c>
      <c r="BA61" s="26">
        <v>0</v>
      </c>
      <c r="BB61" s="26">
        <v>0</v>
      </c>
      <c r="BC61" s="26">
        <v>0</v>
      </c>
      <c r="BD61" s="26">
        <f t="shared" si="13"/>
        <v>0</v>
      </c>
      <c r="BE61" s="26">
        <v>0</v>
      </c>
      <c r="BF61" s="26">
        <v>0</v>
      </c>
      <c r="BG61" s="26">
        <f t="shared" si="14"/>
        <v>50</v>
      </c>
      <c r="BH61" s="26">
        <v>50</v>
      </c>
      <c r="BI61" s="26">
        <v>0</v>
      </c>
      <c r="BJ61" s="26">
        <f t="shared" si="15"/>
        <v>0</v>
      </c>
      <c r="BK61" s="26">
        <v>0</v>
      </c>
      <c r="BL61" s="26">
        <v>0</v>
      </c>
      <c r="BM61" s="26">
        <f t="shared" si="16"/>
        <v>100</v>
      </c>
      <c r="BN61" s="26">
        <v>100</v>
      </c>
      <c r="BO61" s="26">
        <v>0</v>
      </c>
      <c r="BP61" s="26">
        <v>0</v>
      </c>
      <c r="BQ61" s="26">
        <v>0</v>
      </c>
      <c r="BR61" s="26">
        <v>0</v>
      </c>
      <c r="BS61" s="26">
        <f t="shared" si="17"/>
        <v>0</v>
      </c>
      <c r="BT61" s="26">
        <v>0</v>
      </c>
      <c r="BU61" s="26">
        <v>0</v>
      </c>
      <c r="BV61" s="26">
        <f t="shared" si="18"/>
        <v>0</v>
      </c>
      <c r="BW61" s="26">
        <v>0</v>
      </c>
      <c r="BX61" s="26">
        <v>0</v>
      </c>
      <c r="BY61" s="26">
        <f t="shared" si="19"/>
        <v>0</v>
      </c>
      <c r="BZ61" s="26">
        <v>0</v>
      </c>
      <c r="CA61" s="26">
        <v>0</v>
      </c>
      <c r="CB61" s="26">
        <f t="shared" si="20"/>
        <v>0</v>
      </c>
      <c r="CC61" s="26">
        <v>0</v>
      </c>
      <c r="CD61" s="26">
        <v>0</v>
      </c>
      <c r="CE61" s="26">
        <f t="shared" si="21"/>
        <v>100</v>
      </c>
      <c r="CF61" s="26">
        <v>100</v>
      </c>
      <c r="CG61" s="26">
        <v>0</v>
      </c>
      <c r="CH61" s="26">
        <f t="shared" si="22"/>
        <v>0</v>
      </c>
      <c r="CI61" s="26">
        <v>0</v>
      </c>
      <c r="CJ61" s="26">
        <v>0</v>
      </c>
      <c r="CK61" s="26">
        <f t="shared" si="23"/>
        <v>0</v>
      </c>
      <c r="CL61" s="26">
        <v>0</v>
      </c>
      <c r="CM61" s="26">
        <v>0</v>
      </c>
      <c r="CN61" s="26">
        <f t="shared" si="24"/>
        <v>0</v>
      </c>
      <c r="CO61" s="26">
        <v>0</v>
      </c>
      <c r="CP61" s="26">
        <v>0</v>
      </c>
      <c r="CQ61" s="26">
        <f t="shared" si="25"/>
        <v>0</v>
      </c>
      <c r="CR61" s="26">
        <v>0</v>
      </c>
      <c r="CS61" s="26">
        <v>0</v>
      </c>
      <c r="CT61" s="26">
        <f t="shared" si="34"/>
        <v>0</v>
      </c>
      <c r="CU61" s="26">
        <f t="shared" si="34"/>
        <v>0</v>
      </c>
      <c r="CV61" s="26">
        <f t="shared" si="34"/>
        <v>0</v>
      </c>
      <c r="CW61" s="26">
        <f t="shared" si="32"/>
        <v>0</v>
      </c>
      <c r="CX61" s="26"/>
      <c r="CY61" s="26"/>
      <c r="CZ61" s="26">
        <f t="shared" si="26"/>
        <v>0</v>
      </c>
      <c r="DA61" s="26"/>
      <c r="DB61" s="26"/>
      <c r="DC61" s="26">
        <f t="shared" si="27"/>
        <v>0</v>
      </c>
      <c r="DD61" s="26"/>
      <c r="DE61" s="26"/>
      <c r="DF61" s="27">
        <f t="shared" si="33"/>
        <v>12830</v>
      </c>
      <c r="DG61" s="27">
        <f t="shared" si="33"/>
        <v>12686</v>
      </c>
      <c r="DH61" s="27">
        <f t="shared" si="33"/>
        <v>144</v>
      </c>
    </row>
    <row r="62" spans="1:112" ht="15.75" x14ac:dyDescent="0.2">
      <c r="A62" s="25" t="s">
        <v>129</v>
      </c>
      <c r="B62" s="26">
        <f t="shared" si="0"/>
        <v>0</v>
      </c>
      <c r="C62" s="26">
        <v>0</v>
      </c>
      <c r="D62" s="26">
        <v>0</v>
      </c>
      <c r="E62" s="26">
        <f t="shared" si="1"/>
        <v>2640</v>
      </c>
      <c r="F62" s="26">
        <v>2640</v>
      </c>
      <c r="G62" s="26">
        <v>0</v>
      </c>
      <c r="H62" s="26">
        <f t="shared" si="2"/>
        <v>0</v>
      </c>
      <c r="I62" s="26">
        <v>0</v>
      </c>
      <c r="J62" s="26">
        <v>0</v>
      </c>
      <c r="K62" s="26">
        <f t="shared" si="3"/>
        <v>0</v>
      </c>
      <c r="L62" s="26">
        <v>0</v>
      </c>
      <c r="M62" s="26">
        <v>0</v>
      </c>
      <c r="N62" s="26">
        <f t="shared" si="4"/>
        <v>0</v>
      </c>
      <c r="O62" s="26">
        <v>0</v>
      </c>
      <c r="P62" s="26">
        <v>0</v>
      </c>
      <c r="Q62" s="26">
        <f t="shared" si="5"/>
        <v>11429</v>
      </c>
      <c r="R62" s="26">
        <v>11429</v>
      </c>
      <c r="S62" s="26">
        <v>0</v>
      </c>
      <c r="T62" s="26">
        <f t="shared" si="6"/>
        <v>300</v>
      </c>
      <c r="U62" s="26">
        <f t="shared" si="7"/>
        <v>300</v>
      </c>
      <c r="V62" s="26">
        <f t="shared" si="8"/>
        <v>0</v>
      </c>
      <c r="W62" s="26">
        <f t="shared" si="9"/>
        <v>300</v>
      </c>
      <c r="X62" s="26">
        <v>0</v>
      </c>
      <c r="Y62" s="26">
        <v>300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f t="shared" si="10"/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f t="shared" si="29"/>
        <v>0</v>
      </c>
      <c r="AT62" s="26">
        <f t="shared" si="30"/>
        <v>0</v>
      </c>
      <c r="AU62" s="26">
        <v>0</v>
      </c>
      <c r="AV62" s="26">
        <v>0</v>
      </c>
      <c r="AW62" s="26">
        <f t="shared" si="11"/>
        <v>0</v>
      </c>
      <c r="AX62" s="26">
        <v>0</v>
      </c>
      <c r="AY62" s="26">
        <v>0</v>
      </c>
      <c r="AZ62" s="26">
        <f t="shared" si="12"/>
        <v>0</v>
      </c>
      <c r="BA62" s="26">
        <v>0</v>
      </c>
      <c r="BB62" s="26">
        <v>0</v>
      </c>
      <c r="BC62" s="26">
        <v>0</v>
      </c>
      <c r="BD62" s="26">
        <f t="shared" si="13"/>
        <v>0</v>
      </c>
      <c r="BE62" s="26">
        <v>0</v>
      </c>
      <c r="BF62" s="26">
        <v>0</v>
      </c>
      <c r="BG62" s="26">
        <f t="shared" si="14"/>
        <v>0</v>
      </c>
      <c r="BH62" s="26">
        <v>0</v>
      </c>
      <c r="BI62" s="26">
        <v>0</v>
      </c>
      <c r="BJ62" s="26">
        <f t="shared" si="15"/>
        <v>0</v>
      </c>
      <c r="BK62" s="26">
        <v>0</v>
      </c>
      <c r="BL62" s="26">
        <v>0</v>
      </c>
      <c r="BM62" s="26">
        <f t="shared" si="16"/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f t="shared" si="17"/>
        <v>0</v>
      </c>
      <c r="BT62" s="26">
        <v>0</v>
      </c>
      <c r="BU62" s="26">
        <v>0</v>
      </c>
      <c r="BV62" s="26">
        <f t="shared" si="18"/>
        <v>0</v>
      </c>
      <c r="BW62" s="26">
        <v>0</v>
      </c>
      <c r="BX62" s="26">
        <v>0</v>
      </c>
      <c r="BY62" s="26">
        <f t="shared" si="19"/>
        <v>0</v>
      </c>
      <c r="BZ62" s="26">
        <v>0</v>
      </c>
      <c r="CA62" s="26">
        <v>0</v>
      </c>
      <c r="CB62" s="26">
        <f t="shared" si="20"/>
        <v>0</v>
      </c>
      <c r="CC62" s="26">
        <v>0</v>
      </c>
      <c r="CD62" s="26">
        <v>0</v>
      </c>
      <c r="CE62" s="26">
        <f t="shared" si="21"/>
        <v>0</v>
      </c>
      <c r="CF62" s="26">
        <v>0</v>
      </c>
      <c r="CG62" s="26">
        <v>0</v>
      </c>
      <c r="CH62" s="26">
        <f t="shared" si="22"/>
        <v>0</v>
      </c>
      <c r="CI62" s="26">
        <v>0</v>
      </c>
      <c r="CJ62" s="26">
        <v>0</v>
      </c>
      <c r="CK62" s="26">
        <f t="shared" si="23"/>
        <v>0</v>
      </c>
      <c r="CL62" s="26">
        <v>0</v>
      </c>
      <c r="CM62" s="26">
        <v>0</v>
      </c>
      <c r="CN62" s="26">
        <f t="shared" si="24"/>
        <v>0</v>
      </c>
      <c r="CO62" s="26">
        <v>0</v>
      </c>
      <c r="CP62" s="26">
        <v>0</v>
      </c>
      <c r="CQ62" s="26">
        <f t="shared" si="25"/>
        <v>0</v>
      </c>
      <c r="CR62" s="26">
        <v>0</v>
      </c>
      <c r="CS62" s="26">
        <v>0</v>
      </c>
      <c r="CT62" s="26">
        <f t="shared" si="34"/>
        <v>0</v>
      </c>
      <c r="CU62" s="26">
        <f t="shared" si="34"/>
        <v>0</v>
      </c>
      <c r="CV62" s="26">
        <f t="shared" si="34"/>
        <v>0</v>
      </c>
      <c r="CW62" s="26">
        <f t="shared" si="32"/>
        <v>0</v>
      </c>
      <c r="CX62" s="26">
        <v>0</v>
      </c>
      <c r="CY62" s="26">
        <v>0</v>
      </c>
      <c r="CZ62" s="26">
        <f t="shared" si="26"/>
        <v>0</v>
      </c>
      <c r="DA62" s="26">
        <v>0</v>
      </c>
      <c r="DB62" s="26">
        <v>0</v>
      </c>
      <c r="DC62" s="26">
        <f t="shared" si="27"/>
        <v>0</v>
      </c>
      <c r="DD62" s="26">
        <v>0</v>
      </c>
      <c r="DE62" s="26">
        <v>0</v>
      </c>
      <c r="DF62" s="27">
        <f t="shared" si="33"/>
        <v>14369</v>
      </c>
      <c r="DG62" s="27">
        <f t="shared" si="33"/>
        <v>14369</v>
      </c>
      <c r="DH62" s="27">
        <f t="shared" si="33"/>
        <v>0</v>
      </c>
    </row>
    <row r="63" spans="1:112" ht="15.75" x14ac:dyDescent="0.2">
      <c r="A63" s="25" t="s">
        <v>130</v>
      </c>
      <c r="B63" s="26">
        <f t="shared" si="0"/>
        <v>0</v>
      </c>
      <c r="C63" s="26">
        <v>0</v>
      </c>
      <c r="D63" s="26">
        <v>0</v>
      </c>
      <c r="E63" s="26">
        <f t="shared" si="1"/>
        <v>1407</v>
      </c>
      <c r="F63" s="26">
        <v>1401</v>
      </c>
      <c r="G63" s="26">
        <v>6</v>
      </c>
      <c r="H63" s="26">
        <f t="shared" si="2"/>
        <v>0</v>
      </c>
      <c r="I63" s="26">
        <v>0</v>
      </c>
      <c r="J63" s="26">
        <v>0</v>
      </c>
      <c r="K63" s="26">
        <f t="shared" si="3"/>
        <v>5922</v>
      </c>
      <c r="L63" s="26">
        <v>5922</v>
      </c>
      <c r="M63" s="26">
        <v>0</v>
      </c>
      <c r="N63" s="26">
        <f t="shared" si="4"/>
        <v>1866</v>
      </c>
      <c r="O63" s="26">
        <v>1866</v>
      </c>
      <c r="P63" s="26">
        <v>0</v>
      </c>
      <c r="Q63" s="26">
        <f t="shared" si="5"/>
        <v>2703</v>
      </c>
      <c r="R63" s="26">
        <v>2703</v>
      </c>
      <c r="S63" s="26">
        <v>0</v>
      </c>
      <c r="T63" s="26">
        <f t="shared" si="6"/>
        <v>3676</v>
      </c>
      <c r="U63" s="26">
        <f t="shared" si="7"/>
        <v>3676</v>
      </c>
      <c r="V63" s="26">
        <f t="shared" si="8"/>
        <v>0</v>
      </c>
      <c r="W63" s="26">
        <f t="shared" si="9"/>
        <v>3676</v>
      </c>
      <c r="X63" s="26">
        <v>3676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f t="shared" si="10"/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f t="shared" si="29"/>
        <v>0</v>
      </c>
      <c r="AT63" s="26">
        <f t="shared" si="30"/>
        <v>0</v>
      </c>
      <c r="AU63" s="26">
        <v>0</v>
      </c>
      <c r="AV63" s="26">
        <v>0</v>
      </c>
      <c r="AW63" s="26">
        <f t="shared" si="11"/>
        <v>0</v>
      </c>
      <c r="AX63" s="26">
        <v>0</v>
      </c>
      <c r="AY63" s="26">
        <v>0</v>
      </c>
      <c r="AZ63" s="26">
        <f t="shared" si="12"/>
        <v>0</v>
      </c>
      <c r="BA63" s="26">
        <v>0</v>
      </c>
      <c r="BB63" s="26">
        <v>0</v>
      </c>
      <c r="BC63" s="26">
        <v>0</v>
      </c>
      <c r="BD63" s="26">
        <f t="shared" si="13"/>
        <v>0</v>
      </c>
      <c r="BE63" s="26">
        <v>0</v>
      </c>
      <c r="BF63" s="26">
        <v>0</v>
      </c>
      <c r="BG63" s="26">
        <f t="shared" si="14"/>
        <v>0</v>
      </c>
      <c r="BH63" s="26">
        <v>0</v>
      </c>
      <c r="BI63" s="26">
        <v>0</v>
      </c>
      <c r="BJ63" s="26">
        <f t="shared" si="15"/>
        <v>0</v>
      </c>
      <c r="BK63" s="26">
        <v>0</v>
      </c>
      <c r="BL63" s="26">
        <v>0</v>
      </c>
      <c r="BM63" s="26">
        <f t="shared" si="16"/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f t="shared" si="17"/>
        <v>0</v>
      </c>
      <c r="BT63" s="26">
        <v>0</v>
      </c>
      <c r="BU63" s="26">
        <v>0</v>
      </c>
      <c r="BV63" s="26">
        <f t="shared" si="18"/>
        <v>0</v>
      </c>
      <c r="BW63" s="26">
        <v>0</v>
      </c>
      <c r="BX63" s="26">
        <v>0</v>
      </c>
      <c r="BY63" s="26">
        <f t="shared" si="19"/>
        <v>0</v>
      </c>
      <c r="BZ63" s="26">
        <v>0</v>
      </c>
      <c r="CA63" s="26">
        <v>0</v>
      </c>
      <c r="CB63" s="26">
        <f t="shared" si="20"/>
        <v>0</v>
      </c>
      <c r="CC63" s="26">
        <v>0</v>
      </c>
      <c r="CD63" s="26">
        <v>0</v>
      </c>
      <c r="CE63" s="26">
        <f t="shared" si="21"/>
        <v>0</v>
      </c>
      <c r="CF63" s="26">
        <v>0</v>
      </c>
      <c r="CG63" s="26">
        <v>0</v>
      </c>
      <c r="CH63" s="26">
        <f t="shared" si="22"/>
        <v>0</v>
      </c>
      <c r="CI63" s="26">
        <v>0</v>
      </c>
      <c r="CJ63" s="26">
        <v>0</v>
      </c>
      <c r="CK63" s="26">
        <f t="shared" si="23"/>
        <v>0</v>
      </c>
      <c r="CL63" s="26">
        <v>0</v>
      </c>
      <c r="CM63" s="26">
        <v>0</v>
      </c>
      <c r="CN63" s="26">
        <f t="shared" si="24"/>
        <v>0</v>
      </c>
      <c r="CO63" s="26">
        <v>0</v>
      </c>
      <c r="CP63" s="26">
        <v>0</v>
      </c>
      <c r="CQ63" s="26">
        <f t="shared" si="25"/>
        <v>0</v>
      </c>
      <c r="CR63" s="26">
        <v>0</v>
      </c>
      <c r="CS63" s="26">
        <v>0</v>
      </c>
      <c r="CT63" s="26">
        <f t="shared" si="34"/>
        <v>0</v>
      </c>
      <c r="CU63" s="26">
        <f t="shared" si="34"/>
        <v>0</v>
      </c>
      <c r="CV63" s="26">
        <f t="shared" si="34"/>
        <v>0</v>
      </c>
      <c r="CW63" s="26">
        <f t="shared" si="32"/>
        <v>0</v>
      </c>
      <c r="CX63" s="26">
        <v>0</v>
      </c>
      <c r="CY63" s="26">
        <v>0</v>
      </c>
      <c r="CZ63" s="26">
        <f t="shared" si="26"/>
        <v>0</v>
      </c>
      <c r="DA63" s="26">
        <v>0</v>
      </c>
      <c r="DB63" s="26">
        <v>0</v>
      </c>
      <c r="DC63" s="26">
        <f t="shared" si="27"/>
        <v>0</v>
      </c>
      <c r="DD63" s="26">
        <v>0</v>
      </c>
      <c r="DE63" s="26">
        <v>0</v>
      </c>
      <c r="DF63" s="27">
        <f t="shared" si="33"/>
        <v>15574</v>
      </c>
      <c r="DG63" s="27">
        <f t="shared" si="33"/>
        <v>15568</v>
      </c>
      <c r="DH63" s="27">
        <f t="shared" si="33"/>
        <v>6</v>
      </c>
    </row>
    <row r="64" spans="1:112" ht="15.75" x14ac:dyDescent="0.2">
      <c r="A64" s="25" t="s">
        <v>131</v>
      </c>
      <c r="B64" s="26">
        <f t="shared" si="0"/>
        <v>0</v>
      </c>
      <c r="C64" s="26"/>
      <c r="D64" s="26"/>
      <c r="E64" s="26">
        <f t="shared" si="1"/>
        <v>0</v>
      </c>
      <c r="F64" s="26"/>
      <c r="G64" s="26"/>
      <c r="H64" s="26">
        <f t="shared" si="2"/>
        <v>0</v>
      </c>
      <c r="I64" s="26"/>
      <c r="J64" s="26"/>
      <c r="K64" s="26">
        <f t="shared" si="3"/>
        <v>0</v>
      </c>
      <c r="L64" s="26"/>
      <c r="M64" s="26"/>
      <c r="N64" s="26">
        <f t="shared" si="4"/>
        <v>0</v>
      </c>
      <c r="O64" s="26"/>
      <c r="P64" s="26"/>
      <c r="Q64" s="26">
        <f t="shared" si="5"/>
        <v>9130</v>
      </c>
      <c r="R64" s="26"/>
      <c r="S64" s="26">
        <v>9130</v>
      </c>
      <c r="T64" s="26">
        <f t="shared" si="6"/>
        <v>2456</v>
      </c>
      <c r="U64" s="26">
        <f t="shared" si="7"/>
        <v>0</v>
      </c>
      <c r="V64" s="26">
        <f t="shared" si="8"/>
        <v>2456</v>
      </c>
      <c r="W64" s="26">
        <f t="shared" si="9"/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f t="shared" si="10"/>
        <v>2456</v>
      </c>
      <c r="AK64" s="26">
        <v>0</v>
      </c>
      <c r="AL64" s="26">
        <v>2456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f t="shared" si="29"/>
        <v>0</v>
      </c>
      <c r="AT64" s="26">
        <f t="shared" si="30"/>
        <v>0</v>
      </c>
      <c r="AU64" s="26">
        <v>0</v>
      </c>
      <c r="AV64" s="26">
        <v>0</v>
      </c>
      <c r="AW64" s="26">
        <f t="shared" si="11"/>
        <v>0</v>
      </c>
      <c r="AX64" s="26">
        <v>0</v>
      </c>
      <c r="AY64" s="26">
        <v>0</v>
      </c>
      <c r="AZ64" s="26">
        <f t="shared" si="12"/>
        <v>0</v>
      </c>
      <c r="BA64" s="26">
        <v>0</v>
      </c>
      <c r="BB64" s="26">
        <v>0</v>
      </c>
      <c r="BC64" s="26">
        <v>0</v>
      </c>
      <c r="BD64" s="26">
        <f t="shared" si="13"/>
        <v>0</v>
      </c>
      <c r="BE64" s="26">
        <v>0</v>
      </c>
      <c r="BF64" s="26">
        <v>0</v>
      </c>
      <c r="BG64" s="26">
        <f t="shared" si="14"/>
        <v>0</v>
      </c>
      <c r="BH64" s="26">
        <v>0</v>
      </c>
      <c r="BI64" s="26">
        <v>0</v>
      </c>
      <c r="BJ64" s="26">
        <f t="shared" si="15"/>
        <v>0</v>
      </c>
      <c r="BK64" s="26">
        <v>0</v>
      </c>
      <c r="BL64" s="26">
        <v>0</v>
      </c>
      <c r="BM64" s="26">
        <f t="shared" si="16"/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f t="shared" si="17"/>
        <v>0</v>
      </c>
      <c r="BT64" s="26">
        <v>0</v>
      </c>
      <c r="BU64" s="26">
        <v>0</v>
      </c>
      <c r="BV64" s="26">
        <f t="shared" si="18"/>
        <v>0</v>
      </c>
      <c r="BW64" s="26">
        <v>0</v>
      </c>
      <c r="BX64" s="26">
        <v>0</v>
      </c>
      <c r="BY64" s="26">
        <f t="shared" si="19"/>
        <v>0</v>
      </c>
      <c r="BZ64" s="26">
        <v>0</v>
      </c>
      <c r="CA64" s="26">
        <v>0</v>
      </c>
      <c r="CB64" s="26">
        <f t="shared" si="20"/>
        <v>0</v>
      </c>
      <c r="CC64" s="26">
        <v>0</v>
      </c>
      <c r="CD64" s="26">
        <v>0</v>
      </c>
      <c r="CE64" s="26">
        <f t="shared" si="21"/>
        <v>0</v>
      </c>
      <c r="CF64" s="26">
        <v>0</v>
      </c>
      <c r="CG64" s="26">
        <v>0</v>
      </c>
      <c r="CH64" s="26">
        <f t="shared" si="22"/>
        <v>0</v>
      </c>
      <c r="CI64" s="26">
        <v>0</v>
      </c>
      <c r="CJ64" s="26">
        <v>0</v>
      </c>
      <c r="CK64" s="26">
        <f t="shared" si="23"/>
        <v>0</v>
      </c>
      <c r="CL64" s="26">
        <v>0</v>
      </c>
      <c r="CM64" s="26">
        <v>0</v>
      </c>
      <c r="CN64" s="26">
        <f t="shared" si="24"/>
        <v>0</v>
      </c>
      <c r="CO64" s="26">
        <v>0</v>
      </c>
      <c r="CP64" s="26">
        <v>0</v>
      </c>
      <c r="CQ64" s="26">
        <f t="shared" si="25"/>
        <v>0</v>
      </c>
      <c r="CR64" s="26">
        <v>0</v>
      </c>
      <c r="CS64" s="26">
        <v>0</v>
      </c>
      <c r="CT64" s="26">
        <f t="shared" si="34"/>
        <v>0</v>
      </c>
      <c r="CU64" s="26">
        <f t="shared" si="34"/>
        <v>0</v>
      </c>
      <c r="CV64" s="26">
        <f t="shared" si="34"/>
        <v>0</v>
      </c>
      <c r="CW64" s="26">
        <f t="shared" si="32"/>
        <v>0</v>
      </c>
      <c r="CX64" s="26">
        <v>0</v>
      </c>
      <c r="CY64" s="26">
        <v>0</v>
      </c>
      <c r="CZ64" s="26">
        <f t="shared" si="26"/>
        <v>0</v>
      </c>
      <c r="DA64" s="26">
        <v>0</v>
      </c>
      <c r="DB64" s="26">
        <v>0</v>
      </c>
      <c r="DC64" s="26">
        <f t="shared" si="27"/>
        <v>0</v>
      </c>
      <c r="DD64" s="26"/>
      <c r="DE64" s="26"/>
      <c r="DF64" s="27">
        <f t="shared" si="33"/>
        <v>11586</v>
      </c>
      <c r="DG64" s="27">
        <f t="shared" si="33"/>
        <v>0</v>
      </c>
      <c r="DH64" s="27">
        <f t="shared" si="33"/>
        <v>11586</v>
      </c>
    </row>
    <row r="65" spans="1:112" ht="15.75" x14ac:dyDescent="0.2">
      <c r="A65" s="25" t="s">
        <v>132</v>
      </c>
      <c r="B65" s="26">
        <f t="shared" si="0"/>
        <v>0</v>
      </c>
      <c r="C65" s="26"/>
      <c r="D65" s="26"/>
      <c r="E65" s="26">
        <f t="shared" si="1"/>
        <v>474</v>
      </c>
      <c r="F65" s="26">
        <v>0</v>
      </c>
      <c r="G65" s="26">
        <v>474</v>
      </c>
      <c r="H65" s="26">
        <f t="shared" si="2"/>
        <v>14400</v>
      </c>
      <c r="I65" s="26">
        <v>0</v>
      </c>
      <c r="J65" s="26">
        <v>14400</v>
      </c>
      <c r="K65" s="26">
        <f t="shared" si="3"/>
        <v>2500</v>
      </c>
      <c r="L65" s="26">
        <v>0</v>
      </c>
      <c r="M65" s="26">
        <f>6072-3572</f>
        <v>2500</v>
      </c>
      <c r="N65" s="26">
        <f t="shared" si="4"/>
        <v>1500</v>
      </c>
      <c r="O65" s="26">
        <v>0</v>
      </c>
      <c r="P65" s="26">
        <f>4200-2700</f>
        <v>1500</v>
      </c>
      <c r="Q65" s="26">
        <f t="shared" si="5"/>
        <v>6146</v>
      </c>
      <c r="R65" s="26">
        <v>0</v>
      </c>
      <c r="S65" s="26">
        <f>3446+2700</f>
        <v>6146</v>
      </c>
      <c r="T65" s="26">
        <f t="shared" si="6"/>
        <v>4482</v>
      </c>
      <c r="U65" s="26">
        <f t="shared" si="7"/>
        <v>0</v>
      </c>
      <c r="V65" s="26">
        <f t="shared" si="8"/>
        <v>4482</v>
      </c>
      <c r="W65" s="26">
        <f t="shared" si="9"/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f t="shared" si="10"/>
        <v>4482</v>
      </c>
      <c r="AK65" s="26">
        <f>910+3572</f>
        <v>4482</v>
      </c>
      <c r="AL65" s="26"/>
      <c r="AM65" s="26"/>
      <c r="AN65" s="26"/>
      <c r="AO65" s="26"/>
      <c r="AP65" s="26"/>
      <c r="AQ65" s="26"/>
      <c r="AR65" s="26"/>
      <c r="AS65" s="26">
        <f t="shared" si="29"/>
        <v>0</v>
      </c>
      <c r="AT65" s="26">
        <f t="shared" si="30"/>
        <v>0</v>
      </c>
      <c r="AU65" s="26"/>
      <c r="AV65" s="26"/>
      <c r="AW65" s="26">
        <f t="shared" si="11"/>
        <v>0</v>
      </c>
      <c r="AX65" s="26"/>
      <c r="AY65" s="26"/>
      <c r="AZ65" s="26">
        <f t="shared" si="12"/>
        <v>0</v>
      </c>
      <c r="BA65" s="26"/>
      <c r="BB65" s="26"/>
      <c r="BC65" s="26"/>
      <c r="BD65" s="26">
        <f t="shared" si="13"/>
        <v>0</v>
      </c>
      <c r="BE65" s="26"/>
      <c r="BF65" s="26"/>
      <c r="BG65" s="26">
        <f t="shared" si="14"/>
        <v>0</v>
      </c>
      <c r="BH65" s="26"/>
      <c r="BI65" s="26"/>
      <c r="BJ65" s="26">
        <f t="shared" si="15"/>
        <v>0</v>
      </c>
      <c r="BK65" s="26"/>
      <c r="BL65" s="26"/>
      <c r="BM65" s="26">
        <f t="shared" si="16"/>
        <v>0</v>
      </c>
      <c r="BN65" s="26"/>
      <c r="BO65" s="26"/>
      <c r="BP65" s="26"/>
      <c r="BQ65" s="26"/>
      <c r="BR65" s="26"/>
      <c r="BS65" s="26">
        <f t="shared" si="17"/>
        <v>0</v>
      </c>
      <c r="BT65" s="26"/>
      <c r="BU65" s="26"/>
      <c r="BV65" s="26">
        <f t="shared" si="18"/>
        <v>0</v>
      </c>
      <c r="BW65" s="26"/>
      <c r="BX65" s="26"/>
      <c r="BY65" s="26">
        <f t="shared" si="19"/>
        <v>0</v>
      </c>
      <c r="BZ65" s="26"/>
      <c r="CA65" s="26"/>
      <c r="CB65" s="26">
        <f t="shared" si="20"/>
        <v>0</v>
      </c>
      <c r="CC65" s="26"/>
      <c r="CD65" s="26"/>
      <c r="CE65" s="26">
        <f t="shared" si="21"/>
        <v>0</v>
      </c>
      <c r="CF65" s="26"/>
      <c r="CG65" s="26"/>
      <c r="CH65" s="26">
        <f t="shared" si="22"/>
        <v>0</v>
      </c>
      <c r="CI65" s="26"/>
      <c r="CJ65" s="26"/>
      <c r="CK65" s="26">
        <f t="shared" si="23"/>
        <v>0</v>
      </c>
      <c r="CL65" s="26"/>
      <c r="CM65" s="26"/>
      <c r="CN65" s="26">
        <f t="shared" si="24"/>
        <v>0</v>
      </c>
      <c r="CO65" s="26"/>
      <c r="CP65" s="26"/>
      <c r="CQ65" s="26">
        <f t="shared" si="25"/>
        <v>0</v>
      </c>
      <c r="CR65" s="26"/>
      <c r="CS65" s="26"/>
      <c r="CT65" s="26">
        <f t="shared" si="34"/>
        <v>0</v>
      </c>
      <c r="CU65" s="26">
        <f t="shared" si="34"/>
        <v>0</v>
      </c>
      <c r="CV65" s="26">
        <f t="shared" si="34"/>
        <v>0</v>
      </c>
      <c r="CW65" s="26">
        <f t="shared" si="32"/>
        <v>0</v>
      </c>
      <c r="CX65" s="26"/>
      <c r="CY65" s="26"/>
      <c r="CZ65" s="26">
        <f t="shared" si="26"/>
        <v>0</v>
      </c>
      <c r="DA65" s="26"/>
      <c r="DB65" s="26"/>
      <c r="DC65" s="26">
        <f t="shared" si="27"/>
        <v>0</v>
      </c>
      <c r="DD65" s="26"/>
      <c r="DE65" s="26"/>
      <c r="DF65" s="27">
        <f t="shared" si="33"/>
        <v>29502</v>
      </c>
      <c r="DG65" s="27">
        <f t="shared" si="33"/>
        <v>0</v>
      </c>
      <c r="DH65" s="27">
        <f t="shared" si="33"/>
        <v>29502</v>
      </c>
    </row>
    <row r="66" spans="1:112" ht="15.75" x14ac:dyDescent="0.2">
      <c r="A66" s="25" t="s">
        <v>133</v>
      </c>
      <c r="B66" s="26">
        <f t="shared" si="0"/>
        <v>0</v>
      </c>
      <c r="C66" s="26"/>
      <c r="D66" s="26"/>
      <c r="E66" s="26">
        <f t="shared" si="1"/>
        <v>0</v>
      </c>
      <c r="F66" s="26"/>
      <c r="G66" s="26"/>
      <c r="H66" s="26">
        <f t="shared" si="2"/>
        <v>22380</v>
      </c>
      <c r="I66" s="26">
        <v>21195</v>
      </c>
      <c r="J66" s="26">
        <v>1185</v>
      </c>
      <c r="K66" s="26">
        <f t="shared" si="3"/>
        <v>396</v>
      </c>
      <c r="L66" s="26">
        <v>396</v>
      </c>
      <c r="M66" s="26">
        <v>0</v>
      </c>
      <c r="N66" s="26">
        <f t="shared" si="4"/>
        <v>0</v>
      </c>
      <c r="O66" s="26">
        <v>0</v>
      </c>
      <c r="P66" s="26">
        <v>0</v>
      </c>
      <c r="Q66" s="26">
        <f t="shared" si="5"/>
        <v>20451</v>
      </c>
      <c r="R66" s="26">
        <v>17178</v>
      </c>
      <c r="S66" s="26">
        <v>3273</v>
      </c>
      <c r="T66" s="26">
        <f t="shared" si="6"/>
        <v>242</v>
      </c>
      <c r="U66" s="26">
        <f t="shared" si="7"/>
        <v>242</v>
      </c>
      <c r="V66" s="26">
        <f t="shared" si="8"/>
        <v>0</v>
      </c>
      <c r="W66" s="26">
        <f t="shared" si="9"/>
        <v>242</v>
      </c>
      <c r="X66" s="26">
        <v>242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f t="shared" si="10"/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f t="shared" si="29"/>
        <v>0</v>
      </c>
      <c r="AT66" s="26">
        <f t="shared" si="30"/>
        <v>0</v>
      </c>
      <c r="AU66" s="26">
        <v>0</v>
      </c>
      <c r="AV66" s="26">
        <v>0</v>
      </c>
      <c r="AW66" s="26">
        <f t="shared" si="11"/>
        <v>0</v>
      </c>
      <c r="AX66" s="26">
        <v>0</v>
      </c>
      <c r="AY66" s="26">
        <v>0</v>
      </c>
      <c r="AZ66" s="26">
        <f t="shared" si="12"/>
        <v>0</v>
      </c>
      <c r="BA66" s="26">
        <v>0</v>
      </c>
      <c r="BB66" s="26">
        <v>0</v>
      </c>
      <c r="BC66" s="26">
        <v>0</v>
      </c>
      <c r="BD66" s="26">
        <f t="shared" si="13"/>
        <v>0</v>
      </c>
      <c r="BE66" s="26">
        <v>0</v>
      </c>
      <c r="BF66" s="26">
        <v>0</v>
      </c>
      <c r="BG66" s="26">
        <f t="shared" si="14"/>
        <v>0</v>
      </c>
      <c r="BH66" s="26">
        <v>0</v>
      </c>
      <c r="BI66" s="26">
        <v>0</v>
      </c>
      <c r="BJ66" s="26">
        <f t="shared" si="15"/>
        <v>0</v>
      </c>
      <c r="BK66" s="26">
        <v>0</v>
      </c>
      <c r="BL66" s="26">
        <v>0</v>
      </c>
      <c r="BM66" s="26">
        <f t="shared" si="16"/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f t="shared" si="17"/>
        <v>0</v>
      </c>
      <c r="BT66" s="26">
        <v>0</v>
      </c>
      <c r="BU66" s="26">
        <v>0</v>
      </c>
      <c r="BV66" s="26">
        <f t="shared" si="18"/>
        <v>0</v>
      </c>
      <c r="BW66" s="26">
        <v>0</v>
      </c>
      <c r="BX66" s="26">
        <v>0</v>
      </c>
      <c r="BY66" s="26">
        <f t="shared" si="19"/>
        <v>0</v>
      </c>
      <c r="BZ66" s="26">
        <v>0</v>
      </c>
      <c r="CA66" s="26">
        <v>0</v>
      </c>
      <c r="CB66" s="26">
        <f t="shared" si="20"/>
        <v>0</v>
      </c>
      <c r="CC66" s="26">
        <v>0</v>
      </c>
      <c r="CD66" s="26">
        <v>0</v>
      </c>
      <c r="CE66" s="26">
        <f t="shared" si="21"/>
        <v>0</v>
      </c>
      <c r="CF66" s="26">
        <v>0</v>
      </c>
      <c r="CG66" s="26">
        <v>0</v>
      </c>
      <c r="CH66" s="26">
        <f t="shared" si="22"/>
        <v>0</v>
      </c>
      <c r="CI66" s="26">
        <v>0</v>
      </c>
      <c r="CJ66" s="26">
        <v>0</v>
      </c>
      <c r="CK66" s="26">
        <f t="shared" si="23"/>
        <v>0</v>
      </c>
      <c r="CL66" s="26">
        <v>0</v>
      </c>
      <c r="CM66" s="26">
        <v>0</v>
      </c>
      <c r="CN66" s="26">
        <f t="shared" si="24"/>
        <v>0</v>
      </c>
      <c r="CO66" s="26">
        <v>0</v>
      </c>
      <c r="CP66" s="26">
        <v>0</v>
      </c>
      <c r="CQ66" s="26">
        <f t="shared" si="25"/>
        <v>0</v>
      </c>
      <c r="CR66" s="26">
        <v>0</v>
      </c>
      <c r="CS66" s="26">
        <v>0</v>
      </c>
      <c r="CT66" s="26">
        <f t="shared" si="34"/>
        <v>0</v>
      </c>
      <c r="CU66" s="26">
        <f t="shared" si="34"/>
        <v>0</v>
      </c>
      <c r="CV66" s="26">
        <f t="shared" si="34"/>
        <v>0</v>
      </c>
      <c r="CW66" s="26">
        <f t="shared" si="32"/>
        <v>0</v>
      </c>
      <c r="CX66" s="26">
        <v>0</v>
      </c>
      <c r="CY66" s="26">
        <v>0</v>
      </c>
      <c r="CZ66" s="26">
        <f t="shared" si="26"/>
        <v>0</v>
      </c>
      <c r="DA66" s="26">
        <v>0</v>
      </c>
      <c r="DB66" s="26">
        <v>0</v>
      </c>
      <c r="DC66" s="26">
        <f t="shared" si="27"/>
        <v>0</v>
      </c>
      <c r="DD66" s="26"/>
      <c r="DE66" s="26"/>
      <c r="DF66" s="27">
        <f t="shared" si="33"/>
        <v>43469</v>
      </c>
      <c r="DG66" s="27">
        <f t="shared" si="33"/>
        <v>39011</v>
      </c>
      <c r="DH66" s="27">
        <f t="shared" si="33"/>
        <v>4458</v>
      </c>
    </row>
    <row r="67" spans="1:112" ht="15.75" x14ac:dyDescent="0.2">
      <c r="A67" s="25" t="s">
        <v>134</v>
      </c>
      <c r="B67" s="26">
        <f t="shared" si="0"/>
        <v>0</v>
      </c>
      <c r="C67" s="26"/>
      <c r="D67" s="26"/>
      <c r="E67" s="26">
        <f t="shared" si="1"/>
        <v>0</v>
      </c>
      <c r="F67" s="26">
        <v>0</v>
      </c>
      <c r="G67" s="26">
        <v>0</v>
      </c>
      <c r="H67" s="26">
        <f t="shared" si="2"/>
        <v>14172</v>
      </c>
      <c r="I67" s="26">
        <v>12716</v>
      </c>
      <c r="J67" s="26">
        <v>1456</v>
      </c>
      <c r="K67" s="26">
        <f t="shared" si="3"/>
        <v>6510</v>
      </c>
      <c r="L67" s="26">
        <v>6510</v>
      </c>
      <c r="M67" s="26">
        <v>0</v>
      </c>
      <c r="N67" s="26">
        <f t="shared" si="4"/>
        <v>1440</v>
      </c>
      <c r="O67" s="26">
        <v>1440</v>
      </c>
      <c r="P67" s="26">
        <v>0</v>
      </c>
      <c r="Q67" s="26">
        <f t="shared" si="5"/>
        <v>8746</v>
      </c>
      <c r="R67" s="26">
        <v>8746</v>
      </c>
      <c r="S67" s="26">
        <v>0</v>
      </c>
      <c r="T67" s="26">
        <f t="shared" si="6"/>
        <v>3377</v>
      </c>
      <c r="U67" s="26">
        <f t="shared" si="7"/>
        <v>3377</v>
      </c>
      <c r="V67" s="26">
        <f t="shared" si="8"/>
        <v>0</v>
      </c>
      <c r="W67" s="26">
        <f t="shared" si="9"/>
        <v>3377</v>
      </c>
      <c r="X67" s="26">
        <v>3377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>
        <f t="shared" si="10"/>
        <v>0</v>
      </c>
      <c r="AK67" s="26"/>
      <c r="AL67" s="26"/>
      <c r="AM67" s="26"/>
      <c r="AN67" s="26"/>
      <c r="AO67" s="26"/>
      <c r="AP67" s="26"/>
      <c r="AQ67" s="26"/>
      <c r="AR67" s="26"/>
      <c r="AS67" s="26">
        <f t="shared" si="29"/>
        <v>0</v>
      </c>
      <c r="AT67" s="26">
        <f t="shared" si="30"/>
        <v>0</v>
      </c>
      <c r="AU67" s="26"/>
      <c r="AV67" s="26"/>
      <c r="AW67" s="26">
        <f t="shared" si="11"/>
        <v>0</v>
      </c>
      <c r="AX67" s="26"/>
      <c r="AY67" s="26"/>
      <c r="AZ67" s="26">
        <f t="shared" si="12"/>
        <v>0</v>
      </c>
      <c r="BA67" s="26"/>
      <c r="BB67" s="26"/>
      <c r="BC67" s="26"/>
      <c r="BD67" s="26">
        <f t="shared" si="13"/>
        <v>0</v>
      </c>
      <c r="BE67" s="26"/>
      <c r="BF67" s="26"/>
      <c r="BG67" s="26">
        <f t="shared" si="14"/>
        <v>0</v>
      </c>
      <c r="BH67" s="26"/>
      <c r="BI67" s="26"/>
      <c r="BJ67" s="26">
        <f t="shared" si="15"/>
        <v>0</v>
      </c>
      <c r="BK67" s="26"/>
      <c r="BL67" s="26"/>
      <c r="BM67" s="26">
        <f t="shared" si="16"/>
        <v>0</v>
      </c>
      <c r="BN67" s="26"/>
      <c r="BO67" s="26"/>
      <c r="BP67" s="26"/>
      <c r="BQ67" s="26"/>
      <c r="BR67" s="26"/>
      <c r="BS67" s="26">
        <f t="shared" si="17"/>
        <v>0</v>
      </c>
      <c r="BT67" s="26"/>
      <c r="BU67" s="26"/>
      <c r="BV67" s="26">
        <f t="shared" si="18"/>
        <v>0</v>
      </c>
      <c r="BW67" s="26"/>
      <c r="BX67" s="26"/>
      <c r="BY67" s="26">
        <f t="shared" si="19"/>
        <v>0</v>
      </c>
      <c r="BZ67" s="26"/>
      <c r="CA67" s="26"/>
      <c r="CB67" s="26">
        <f t="shared" si="20"/>
        <v>0</v>
      </c>
      <c r="CC67" s="26"/>
      <c r="CD67" s="26"/>
      <c r="CE67" s="26">
        <f t="shared" si="21"/>
        <v>0</v>
      </c>
      <c r="CF67" s="26"/>
      <c r="CG67" s="26"/>
      <c r="CH67" s="26">
        <f t="shared" si="22"/>
        <v>0</v>
      </c>
      <c r="CI67" s="26"/>
      <c r="CJ67" s="26"/>
      <c r="CK67" s="26">
        <f t="shared" si="23"/>
        <v>0</v>
      </c>
      <c r="CL67" s="26"/>
      <c r="CM67" s="26"/>
      <c r="CN67" s="26">
        <f t="shared" si="24"/>
        <v>0</v>
      </c>
      <c r="CO67" s="26"/>
      <c r="CP67" s="26"/>
      <c r="CQ67" s="26">
        <f t="shared" si="25"/>
        <v>0</v>
      </c>
      <c r="CR67" s="26"/>
      <c r="CS67" s="26"/>
      <c r="CT67" s="26">
        <f t="shared" si="34"/>
        <v>0</v>
      </c>
      <c r="CU67" s="26">
        <f t="shared" si="34"/>
        <v>0</v>
      </c>
      <c r="CV67" s="26">
        <f t="shared" si="34"/>
        <v>0</v>
      </c>
      <c r="CW67" s="26">
        <f t="shared" si="32"/>
        <v>0</v>
      </c>
      <c r="CX67" s="26"/>
      <c r="CY67" s="26"/>
      <c r="CZ67" s="26">
        <f t="shared" si="26"/>
        <v>0</v>
      </c>
      <c r="DA67" s="26"/>
      <c r="DB67" s="26"/>
      <c r="DC67" s="26">
        <f t="shared" si="27"/>
        <v>0</v>
      </c>
      <c r="DD67" s="26"/>
      <c r="DE67" s="26"/>
      <c r="DF67" s="27">
        <f t="shared" si="33"/>
        <v>34245</v>
      </c>
      <c r="DG67" s="27">
        <f t="shared" si="33"/>
        <v>32789</v>
      </c>
      <c r="DH67" s="27">
        <f t="shared" si="33"/>
        <v>1456</v>
      </c>
    </row>
    <row r="68" spans="1:112" ht="15.75" x14ac:dyDescent="0.2">
      <c r="A68" s="25" t="s">
        <v>135</v>
      </c>
      <c r="B68" s="26">
        <f t="shared" si="0"/>
        <v>0</v>
      </c>
      <c r="C68" s="26"/>
      <c r="D68" s="26"/>
      <c r="E68" s="26">
        <f t="shared" si="1"/>
        <v>0</v>
      </c>
      <c r="F68" s="26"/>
      <c r="G68" s="26"/>
      <c r="H68" s="26">
        <f t="shared" si="2"/>
        <v>0</v>
      </c>
      <c r="I68" s="26"/>
      <c r="J68" s="26"/>
      <c r="K68" s="26">
        <f t="shared" si="3"/>
        <v>10000</v>
      </c>
      <c r="L68" s="26">
        <v>10000</v>
      </c>
      <c r="M68" s="26">
        <v>0</v>
      </c>
      <c r="N68" s="26">
        <f t="shared" si="4"/>
        <v>0</v>
      </c>
      <c r="O68" s="26">
        <v>0</v>
      </c>
      <c r="P68" s="26">
        <v>0</v>
      </c>
      <c r="Q68" s="26">
        <f t="shared" si="5"/>
        <v>0</v>
      </c>
      <c r="R68" s="26">
        <v>0</v>
      </c>
      <c r="S68" s="26">
        <v>0</v>
      </c>
      <c r="T68" s="26">
        <f t="shared" si="6"/>
        <v>263</v>
      </c>
      <c r="U68" s="26">
        <f t="shared" si="7"/>
        <v>263</v>
      </c>
      <c r="V68" s="26">
        <f t="shared" si="8"/>
        <v>0</v>
      </c>
      <c r="W68" s="26">
        <f t="shared" si="9"/>
        <v>263</v>
      </c>
      <c r="X68" s="26">
        <v>263</v>
      </c>
      <c r="Y68" s="26">
        <v>0</v>
      </c>
      <c r="Z68" s="26">
        <v>0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>
        <f t="shared" si="10"/>
        <v>0</v>
      </c>
      <c r="AK68" s="26"/>
      <c r="AL68" s="26"/>
      <c r="AM68" s="26"/>
      <c r="AN68" s="26"/>
      <c r="AO68" s="26"/>
      <c r="AP68" s="26"/>
      <c r="AQ68" s="26"/>
      <c r="AR68" s="26"/>
      <c r="AS68" s="26">
        <f t="shared" si="29"/>
        <v>0</v>
      </c>
      <c r="AT68" s="26">
        <f t="shared" si="30"/>
        <v>0</v>
      </c>
      <c r="AU68" s="26"/>
      <c r="AV68" s="26"/>
      <c r="AW68" s="26">
        <f t="shared" si="11"/>
        <v>0</v>
      </c>
      <c r="AX68" s="26"/>
      <c r="AY68" s="26"/>
      <c r="AZ68" s="26">
        <f t="shared" si="12"/>
        <v>0</v>
      </c>
      <c r="BA68" s="26"/>
      <c r="BB68" s="26"/>
      <c r="BC68" s="26"/>
      <c r="BD68" s="26">
        <f t="shared" si="13"/>
        <v>0</v>
      </c>
      <c r="BE68" s="26"/>
      <c r="BF68" s="26"/>
      <c r="BG68" s="26">
        <f t="shared" si="14"/>
        <v>0</v>
      </c>
      <c r="BH68" s="26"/>
      <c r="BI68" s="26"/>
      <c r="BJ68" s="26">
        <f t="shared" si="15"/>
        <v>0</v>
      </c>
      <c r="BK68" s="26"/>
      <c r="BL68" s="26"/>
      <c r="BM68" s="26">
        <f t="shared" si="16"/>
        <v>0</v>
      </c>
      <c r="BN68" s="26"/>
      <c r="BO68" s="26"/>
      <c r="BP68" s="26"/>
      <c r="BQ68" s="26"/>
      <c r="BR68" s="26"/>
      <c r="BS68" s="26">
        <f t="shared" si="17"/>
        <v>0</v>
      </c>
      <c r="BT68" s="26"/>
      <c r="BU68" s="26"/>
      <c r="BV68" s="26">
        <f t="shared" si="18"/>
        <v>0</v>
      </c>
      <c r="BW68" s="26"/>
      <c r="BX68" s="26"/>
      <c r="BY68" s="26">
        <f t="shared" si="19"/>
        <v>0</v>
      </c>
      <c r="BZ68" s="26"/>
      <c r="CA68" s="26"/>
      <c r="CB68" s="26">
        <f t="shared" si="20"/>
        <v>0</v>
      </c>
      <c r="CC68" s="26"/>
      <c r="CD68" s="26"/>
      <c r="CE68" s="26">
        <f t="shared" si="21"/>
        <v>0</v>
      </c>
      <c r="CF68" s="26"/>
      <c r="CG68" s="26"/>
      <c r="CH68" s="26">
        <f t="shared" si="22"/>
        <v>0</v>
      </c>
      <c r="CI68" s="26"/>
      <c r="CJ68" s="26"/>
      <c r="CK68" s="26">
        <f t="shared" si="23"/>
        <v>0</v>
      </c>
      <c r="CL68" s="26"/>
      <c r="CM68" s="26"/>
      <c r="CN68" s="26">
        <f t="shared" si="24"/>
        <v>0</v>
      </c>
      <c r="CO68" s="26"/>
      <c r="CP68" s="26"/>
      <c r="CQ68" s="26">
        <f t="shared" si="25"/>
        <v>0</v>
      </c>
      <c r="CR68" s="26"/>
      <c r="CS68" s="26"/>
      <c r="CT68" s="26">
        <f t="shared" si="34"/>
        <v>0</v>
      </c>
      <c r="CU68" s="26">
        <f t="shared" si="34"/>
        <v>0</v>
      </c>
      <c r="CV68" s="26">
        <f t="shared" si="34"/>
        <v>0</v>
      </c>
      <c r="CW68" s="26">
        <f t="shared" si="32"/>
        <v>0</v>
      </c>
      <c r="CX68" s="26"/>
      <c r="CY68" s="26"/>
      <c r="CZ68" s="26">
        <f t="shared" si="26"/>
        <v>0</v>
      </c>
      <c r="DA68" s="26"/>
      <c r="DB68" s="26"/>
      <c r="DC68" s="26">
        <f t="shared" si="27"/>
        <v>0</v>
      </c>
      <c r="DD68" s="26"/>
      <c r="DE68" s="26"/>
      <c r="DF68" s="27">
        <f t="shared" si="33"/>
        <v>10263</v>
      </c>
      <c r="DG68" s="27">
        <f t="shared" si="33"/>
        <v>10263</v>
      </c>
      <c r="DH68" s="27">
        <f t="shared" si="33"/>
        <v>0</v>
      </c>
    </row>
    <row r="69" spans="1:112" ht="15.75" x14ac:dyDescent="0.2">
      <c r="A69" s="25" t="s">
        <v>136</v>
      </c>
      <c r="B69" s="26">
        <f t="shared" si="0"/>
        <v>0</v>
      </c>
      <c r="C69" s="26"/>
      <c r="D69" s="26"/>
      <c r="E69" s="26">
        <f t="shared" si="1"/>
        <v>0</v>
      </c>
      <c r="F69" s="26"/>
      <c r="G69" s="26"/>
      <c r="H69" s="26">
        <f t="shared" si="2"/>
        <v>0</v>
      </c>
      <c r="I69" s="26"/>
      <c r="J69" s="26"/>
      <c r="K69" s="26">
        <f t="shared" si="3"/>
        <v>0</v>
      </c>
      <c r="L69" s="26">
        <v>0</v>
      </c>
      <c r="M69" s="26">
        <v>0</v>
      </c>
      <c r="N69" s="26">
        <f t="shared" si="4"/>
        <v>0</v>
      </c>
      <c r="O69" s="26">
        <v>0</v>
      </c>
      <c r="P69" s="26">
        <v>0</v>
      </c>
      <c r="Q69" s="26">
        <f t="shared" si="5"/>
        <v>3501</v>
      </c>
      <c r="R69" s="26">
        <v>2600</v>
      </c>
      <c r="S69" s="26">
        <v>901</v>
      </c>
      <c r="T69" s="26">
        <f t="shared" si="6"/>
        <v>1400</v>
      </c>
      <c r="U69" s="26">
        <f t="shared" si="7"/>
        <v>1300</v>
      </c>
      <c r="V69" s="26">
        <f t="shared" si="8"/>
        <v>100</v>
      </c>
      <c r="W69" s="26">
        <f t="shared" si="9"/>
        <v>1300</v>
      </c>
      <c r="X69" s="26">
        <v>0</v>
      </c>
      <c r="Y69" s="26">
        <v>1300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f t="shared" si="10"/>
        <v>100</v>
      </c>
      <c r="AK69" s="26">
        <v>0</v>
      </c>
      <c r="AL69" s="26">
        <v>100</v>
      </c>
      <c r="AM69" s="26"/>
      <c r="AN69" s="26"/>
      <c r="AO69" s="26"/>
      <c r="AP69" s="26"/>
      <c r="AQ69" s="26"/>
      <c r="AR69" s="26"/>
      <c r="AS69" s="26">
        <f t="shared" si="29"/>
        <v>0</v>
      </c>
      <c r="AT69" s="26">
        <f t="shared" si="30"/>
        <v>0</v>
      </c>
      <c r="AU69" s="26"/>
      <c r="AV69" s="26"/>
      <c r="AW69" s="26">
        <f t="shared" si="11"/>
        <v>0</v>
      </c>
      <c r="AX69" s="26"/>
      <c r="AY69" s="26"/>
      <c r="AZ69" s="26">
        <f t="shared" si="12"/>
        <v>0</v>
      </c>
      <c r="BA69" s="26"/>
      <c r="BB69" s="26"/>
      <c r="BC69" s="26"/>
      <c r="BD69" s="26">
        <f t="shared" si="13"/>
        <v>0</v>
      </c>
      <c r="BE69" s="26"/>
      <c r="BF69" s="26"/>
      <c r="BG69" s="26">
        <f t="shared" si="14"/>
        <v>0</v>
      </c>
      <c r="BH69" s="26"/>
      <c r="BI69" s="26"/>
      <c r="BJ69" s="26">
        <f t="shared" si="15"/>
        <v>0</v>
      </c>
      <c r="BK69" s="26"/>
      <c r="BL69" s="26"/>
      <c r="BM69" s="26">
        <f t="shared" si="16"/>
        <v>0</v>
      </c>
      <c r="BN69" s="26"/>
      <c r="BO69" s="26"/>
      <c r="BP69" s="26"/>
      <c r="BQ69" s="26"/>
      <c r="BR69" s="26"/>
      <c r="BS69" s="26">
        <f t="shared" si="17"/>
        <v>0</v>
      </c>
      <c r="BT69" s="26"/>
      <c r="BU69" s="26"/>
      <c r="BV69" s="26">
        <f t="shared" si="18"/>
        <v>0</v>
      </c>
      <c r="BW69" s="26"/>
      <c r="BX69" s="26"/>
      <c r="BY69" s="26">
        <f t="shared" si="19"/>
        <v>0</v>
      </c>
      <c r="BZ69" s="26"/>
      <c r="CA69" s="26"/>
      <c r="CB69" s="26">
        <f t="shared" si="20"/>
        <v>0</v>
      </c>
      <c r="CC69" s="26"/>
      <c r="CD69" s="26"/>
      <c r="CE69" s="26">
        <f t="shared" si="21"/>
        <v>0</v>
      </c>
      <c r="CF69" s="26"/>
      <c r="CG69" s="26"/>
      <c r="CH69" s="26">
        <f t="shared" si="22"/>
        <v>0</v>
      </c>
      <c r="CI69" s="26"/>
      <c r="CJ69" s="26"/>
      <c r="CK69" s="26">
        <f t="shared" si="23"/>
        <v>0</v>
      </c>
      <c r="CL69" s="26"/>
      <c r="CM69" s="26"/>
      <c r="CN69" s="26">
        <f t="shared" si="24"/>
        <v>0</v>
      </c>
      <c r="CO69" s="26"/>
      <c r="CP69" s="26"/>
      <c r="CQ69" s="26">
        <f t="shared" si="25"/>
        <v>0</v>
      </c>
      <c r="CR69" s="26"/>
      <c r="CS69" s="26"/>
      <c r="CT69" s="26">
        <f t="shared" si="34"/>
        <v>0</v>
      </c>
      <c r="CU69" s="26">
        <f t="shared" si="34"/>
        <v>0</v>
      </c>
      <c r="CV69" s="26">
        <f t="shared" si="34"/>
        <v>0</v>
      </c>
      <c r="CW69" s="26">
        <f t="shared" si="32"/>
        <v>0</v>
      </c>
      <c r="CX69" s="26"/>
      <c r="CY69" s="26"/>
      <c r="CZ69" s="26">
        <f t="shared" si="26"/>
        <v>0</v>
      </c>
      <c r="DA69" s="26"/>
      <c r="DB69" s="26"/>
      <c r="DC69" s="26">
        <f t="shared" si="27"/>
        <v>0</v>
      </c>
      <c r="DD69" s="26"/>
      <c r="DE69" s="26"/>
      <c r="DF69" s="27">
        <f t="shared" si="33"/>
        <v>4901</v>
      </c>
      <c r="DG69" s="27">
        <f t="shared" si="33"/>
        <v>3900</v>
      </c>
      <c r="DH69" s="27">
        <f t="shared" si="33"/>
        <v>1001</v>
      </c>
    </row>
    <row r="70" spans="1:112" ht="15.75" x14ac:dyDescent="0.2">
      <c r="A70" s="25" t="s">
        <v>137</v>
      </c>
      <c r="B70" s="26">
        <f t="shared" si="0"/>
        <v>0</v>
      </c>
      <c r="C70" s="26"/>
      <c r="D70" s="26"/>
      <c r="E70" s="26">
        <f t="shared" si="1"/>
        <v>0</v>
      </c>
      <c r="F70" s="26"/>
      <c r="G70" s="26"/>
      <c r="H70" s="26">
        <f t="shared" si="2"/>
        <v>0</v>
      </c>
      <c r="I70" s="26"/>
      <c r="J70" s="26"/>
      <c r="K70" s="26">
        <f t="shared" si="3"/>
        <v>0</v>
      </c>
      <c r="L70" s="26"/>
      <c r="M70" s="26"/>
      <c r="N70" s="26">
        <f t="shared" si="4"/>
        <v>0</v>
      </c>
      <c r="O70" s="26"/>
      <c r="P70" s="26"/>
      <c r="Q70" s="26">
        <f t="shared" si="5"/>
        <v>5924</v>
      </c>
      <c r="R70" s="26">
        <v>5924</v>
      </c>
      <c r="S70" s="26">
        <v>0</v>
      </c>
      <c r="T70" s="26">
        <f t="shared" si="6"/>
        <v>1076</v>
      </c>
      <c r="U70" s="26">
        <f t="shared" si="7"/>
        <v>1076</v>
      </c>
      <c r="V70" s="26">
        <f t="shared" si="8"/>
        <v>0</v>
      </c>
      <c r="W70" s="26">
        <f t="shared" si="9"/>
        <v>1076</v>
      </c>
      <c r="X70" s="26">
        <v>1076</v>
      </c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>
        <f t="shared" si="10"/>
        <v>0</v>
      </c>
      <c r="AK70" s="26"/>
      <c r="AL70" s="26"/>
      <c r="AM70" s="26"/>
      <c r="AN70" s="26"/>
      <c r="AO70" s="26"/>
      <c r="AP70" s="26"/>
      <c r="AQ70" s="26"/>
      <c r="AR70" s="26"/>
      <c r="AS70" s="26">
        <f t="shared" si="29"/>
        <v>0</v>
      </c>
      <c r="AT70" s="26">
        <f t="shared" si="30"/>
        <v>0</v>
      </c>
      <c r="AU70" s="26"/>
      <c r="AV70" s="26"/>
      <c r="AW70" s="26">
        <f t="shared" si="11"/>
        <v>0</v>
      </c>
      <c r="AX70" s="26"/>
      <c r="AY70" s="26"/>
      <c r="AZ70" s="26">
        <f t="shared" si="12"/>
        <v>0</v>
      </c>
      <c r="BA70" s="26"/>
      <c r="BB70" s="26"/>
      <c r="BC70" s="26"/>
      <c r="BD70" s="26">
        <f t="shared" si="13"/>
        <v>0</v>
      </c>
      <c r="BE70" s="26"/>
      <c r="BF70" s="26"/>
      <c r="BG70" s="26">
        <f t="shared" si="14"/>
        <v>0</v>
      </c>
      <c r="BH70" s="26"/>
      <c r="BI70" s="26"/>
      <c r="BJ70" s="26">
        <f t="shared" si="15"/>
        <v>0</v>
      </c>
      <c r="BK70" s="26"/>
      <c r="BL70" s="26"/>
      <c r="BM70" s="26">
        <f t="shared" si="16"/>
        <v>0</v>
      </c>
      <c r="BN70" s="26"/>
      <c r="BO70" s="26"/>
      <c r="BP70" s="26"/>
      <c r="BQ70" s="26"/>
      <c r="BR70" s="26"/>
      <c r="BS70" s="26">
        <f t="shared" si="17"/>
        <v>0</v>
      </c>
      <c r="BT70" s="26"/>
      <c r="BU70" s="26"/>
      <c r="BV70" s="26">
        <f t="shared" si="18"/>
        <v>0</v>
      </c>
      <c r="BW70" s="26"/>
      <c r="BX70" s="26"/>
      <c r="BY70" s="26">
        <f t="shared" si="19"/>
        <v>0</v>
      </c>
      <c r="BZ70" s="26"/>
      <c r="CA70" s="26"/>
      <c r="CB70" s="26">
        <f t="shared" si="20"/>
        <v>0</v>
      </c>
      <c r="CC70" s="26"/>
      <c r="CD70" s="26"/>
      <c r="CE70" s="26">
        <f t="shared" si="21"/>
        <v>0</v>
      </c>
      <c r="CF70" s="26"/>
      <c r="CG70" s="26"/>
      <c r="CH70" s="26">
        <f t="shared" si="22"/>
        <v>0</v>
      </c>
      <c r="CI70" s="26"/>
      <c r="CJ70" s="26"/>
      <c r="CK70" s="26">
        <f t="shared" si="23"/>
        <v>0</v>
      </c>
      <c r="CL70" s="26"/>
      <c r="CM70" s="26"/>
      <c r="CN70" s="26">
        <f t="shared" si="24"/>
        <v>0</v>
      </c>
      <c r="CO70" s="26"/>
      <c r="CP70" s="26"/>
      <c r="CQ70" s="26">
        <f t="shared" si="25"/>
        <v>0</v>
      </c>
      <c r="CR70" s="26"/>
      <c r="CS70" s="26"/>
      <c r="CT70" s="26">
        <f t="shared" si="34"/>
        <v>0</v>
      </c>
      <c r="CU70" s="26">
        <f t="shared" si="34"/>
        <v>0</v>
      </c>
      <c r="CV70" s="26">
        <f t="shared" si="34"/>
        <v>0</v>
      </c>
      <c r="CW70" s="26">
        <f t="shared" si="32"/>
        <v>0</v>
      </c>
      <c r="CX70" s="26"/>
      <c r="CY70" s="26"/>
      <c r="CZ70" s="26">
        <f t="shared" si="26"/>
        <v>0</v>
      </c>
      <c r="DA70" s="26"/>
      <c r="DB70" s="26"/>
      <c r="DC70" s="26">
        <f t="shared" si="27"/>
        <v>0</v>
      </c>
      <c r="DD70" s="26"/>
      <c r="DE70" s="26"/>
      <c r="DF70" s="27">
        <f t="shared" si="33"/>
        <v>7000</v>
      </c>
      <c r="DG70" s="27">
        <f t="shared" si="33"/>
        <v>7000</v>
      </c>
      <c r="DH70" s="27">
        <f t="shared" si="33"/>
        <v>0</v>
      </c>
    </row>
    <row r="71" spans="1:112" ht="15.75" x14ac:dyDescent="0.2">
      <c r="A71" s="25" t="s">
        <v>138</v>
      </c>
      <c r="B71" s="26">
        <f t="shared" ref="B71:B86" si="35">C71+D71</f>
        <v>0</v>
      </c>
      <c r="C71" s="26"/>
      <c r="D71" s="26"/>
      <c r="E71" s="26">
        <f t="shared" ref="E71:E85" si="36">F71+G71</f>
        <v>0</v>
      </c>
      <c r="F71" s="26"/>
      <c r="G71" s="26"/>
      <c r="H71" s="26">
        <f t="shared" ref="H71:H85" si="37">J71+I71</f>
        <v>0</v>
      </c>
      <c r="I71" s="26"/>
      <c r="J71" s="26"/>
      <c r="K71" s="26">
        <f t="shared" ref="K71:K85" si="38">SUM(L71:M71)</f>
        <v>37170</v>
      </c>
      <c r="L71" s="26">
        <v>37170</v>
      </c>
      <c r="M71" s="26">
        <v>0</v>
      </c>
      <c r="N71" s="26">
        <f t="shared" ref="N71:N83" si="39">SUM(O71:P71)</f>
        <v>6350</v>
      </c>
      <c r="O71" s="26">
        <v>6350</v>
      </c>
      <c r="P71" s="26">
        <v>0</v>
      </c>
      <c r="Q71" s="26">
        <f t="shared" ref="Q71:Q83" si="40">SUM(R71:S71)</f>
        <v>27130</v>
      </c>
      <c r="R71" s="26">
        <v>27130</v>
      </c>
      <c r="S71" s="26">
        <v>0</v>
      </c>
      <c r="T71" s="26">
        <f t="shared" ref="T71:T83" si="41">SUM(U71:V71)</f>
        <v>5350</v>
      </c>
      <c r="U71" s="26">
        <f t="shared" ref="U71:U83" si="42">W71+AU71+AX71+BA71+BC71+BE71+BH71+BK71+BN71+BP71+BQ71+BR71+BT71+BW71+BZ71+CC71+CF71+CI71+CL71+CO71+CR71+CU71</f>
        <v>5350</v>
      </c>
      <c r="V71" s="26">
        <f t="shared" ref="V71:V83" si="43">AJ71+AV71+AY71+BB71+BF71+BI71+BL71+BO71+BU71+BX71+CA71+CD71+CG71+CJ71+CM71+CP71+CS71+CV71</f>
        <v>0</v>
      </c>
      <c r="W71" s="26">
        <f t="shared" ref="W71:W83" si="44">X71+Y71+Z71+AA71+AB71+AC71+AD71+AE71+AF71+AG71+AH71+AI71</f>
        <v>5350</v>
      </c>
      <c r="X71" s="26">
        <v>5350</v>
      </c>
      <c r="Y71" s="26">
        <v>0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>
        <f t="shared" ref="AJ71:AJ83" si="45">AK71+AL71+AM71+AN71+AO71+AP71+AQ71+AR71</f>
        <v>0</v>
      </c>
      <c r="AK71" s="26"/>
      <c r="AL71" s="26"/>
      <c r="AM71" s="26"/>
      <c r="AN71" s="26"/>
      <c r="AO71" s="26"/>
      <c r="AP71" s="26"/>
      <c r="AQ71" s="26"/>
      <c r="AR71" s="26"/>
      <c r="AS71" s="26">
        <f t="shared" si="29"/>
        <v>0</v>
      </c>
      <c r="AT71" s="26">
        <f t="shared" si="30"/>
        <v>0</v>
      </c>
      <c r="AU71" s="26"/>
      <c r="AV71" s="26"/>
      <c r="AW71" s="26">
        <f t="shared" ref="AW71:AW83" si="46">AX71+AY71</f>
        <v>0</v>
      </c>
      <c r="AX71" s="26"/>
      <c r="AY71" s="26"/>
      <c r="AZ71" s="26">
        <f t="shared" ref="AZ71:AZ83" si="47">BA71+BC71+BB71</f>
        <v>0</v>
      </c>
      <c r="BA71" s="26"/>
      <c r="BB71" s="26"/>
      <c r="BC71" s="26"/>
      <c r="BD71" s="26">
        <f t="shared" ref="BD71:BD83" si="48">BE71+BF71</f>
        <v>0</v>
      </c>
      <c r="BE71" s="26"/>
      <c r="BF71" s="26"/>
      <c r="BG71" s="26">
        <f t="shared" ref="BG71:BG83" si="49">BH71+BI71</f>
        <v>0</v>
      </c>
      <c r="BH71" s="26"/>
      <c r="BI71" s="26"/>
      <c r="BJ71" s="26">
        <f t="shared" ref="BJ71:BJ83" si="50">BK71+BL71</f>
        <v>0</v>
      </c>
      <c r="BK71" s="26"/>
      <c r="BL71" s="26"/>
      <c r="BM71" s="26">
        <f t="shared" ref="BM71:BM83" si="51">BN71+BO71+BP71+BQ71+BR71+BS71+BV71+BY71</f>
        <v>0</v>
      </c>
      <c r="BN71" s="26"/>
      <c r="BO71" s="26"/>
      <c r="BP71" s="26"/>
      <c r="BQ71" s="26"/>
      <c r="BR71" s="26"/>
      <c r="BS71" s="26">
        <f t="shared" ref="BS71:BS83" si="52">BT71+BU71</f>
        <v>0</v>
      </c>
      <c r="BT71" s="26"/>
      <c r="BU71" s="26"/>
      <c r="BV71" s="26">
        <f t="shared" ref="BV71:BV83" si="53">BW71+BX71</f>
        <v>0</v>
      </c>
      <c r="BW71" s="26"/>
      <c r="BX71" s="26"/>
      <c r="BY71" s="26">
        <f t="shared" ref="BY71:BY83" si="54">BZ71+CA71</f>
        <v>0</v>
      </c>
      <c r="BZ71" s="26"/>
      <c r="CA71" s="26"/>
      <c r="CB71" s="26">
        <f t="shared" ref="CB71:CB83" si="55">CC71+CD71</f>
        <v>0</v>
      </c>
      <c r="CC71" s="26"/>
      <c r="CD71" s="26"/>
      <c r="CE71" s="26">
        <f t="shared" ref="CE71:CE83" si="56">CF71+CG71</f>
        <v>0</v>
      </c>
      <c r="CF71" s="26"/>
      <c r="CG71" s="26"/>
      <c r="CH71" s="26">
        <f t="shared" ref="CH71:CH83" si="57">CI71+CJ71</f>
        <v>0</v>
      </c>
      <c r="CI71" s="26"/>
      <c r="CJ71" s="26"/>
      <c r="CK71" s="26">
        <f t="shared" ref="CK71:CK83" si="58">CL71+CM71</f>
        <v>0</v>
      </c>
      <c r="CL71" s="26"/>
      <c r="CM71" s="26"/>
      <c r="CN71" s="26">
        <f t="shared" ref="CN71:CN83" si="59">CO71+CP71</f>
        <v>0</v>
      </c>
      <c r="CO71" s="26"/>
      <c r="CP71" s="26"/>
      <c r="CQ71" s="26">
        <f t="shared" ref="CQ71:CQ83" si="60">CR71+CS71</f>
        <v>0</v>
      </c>
      <c r="CR71" s="26"/>
      <c r="CS71" s="26"/>
      <c r="CT71" s="26">
        <f t="shared" si="34"/>
        <v>0</v>
      </c>
      <c r="CU71" s="26">
        <f t="shared" si="34"/>
        <v>0</v>
      </c>
      <c r="CV71" s="26">
        <f t="shared" si="34"/>
        <v>0</v>
      </c>
      <c r="CW71" s="26">
        <f t="shared" si="32"/>
        <v>0</v>
      </c>
      <c r="CX71" s="26"/>
      <c r="CY71" s="26"/>
      <c r="CZ71" s="26">
        <f t="shared" ref="CZ71:CZ83" si="61">DA71+DB71</f>
        <v>0</v>
      </c>
      <c r="DA71" s="26"/>
      <c r="DB71" s="26"/>
      <c r="DC71" s="26">
        <f t="shared" ref="DC71:DC83" si="62">DD71+DE71</f>
        <v>0</v>
      </c>
      <c r="DD71" s="26"/>
      <c r="DE71" s="26"/>
      <c r="DF71" s="27">
        <f t="shared" si="33"/>
        <v>76000</v>
      </c>
      <c r="DG71" s="27">
        <f t="shared" si="33"/>
        <v>76000</v>
      </c>
      <c r="DH71" s="27">
        <f t="shared" si="33"/>
        <v>0</v>
      </c>
    </row>
    <row r="72" spans="1:112" ht="15.75" x14ac:dyDescent="0.2">
      <c r="A72" s="25" t="s">
        <v>139</v>
      </c>
      <c r="B72" s="26">
        <f t="shared" si="35"/>
        <v>0</v>
      </c>
      <c r="C72" s="26"/>
      <c r="D72" s="26"/>
      <c r="E72" s="26">
        <f t="shared" si="36"/>
        <v>0</v>
      </c>
      <c r="F72" s="26"/>
      <c r="G72" s="26"/>
      <c r="H72" s="26">
        <f t="shared" si="37"/>
        <v>0</v>
      </c>
      <c r="I72" s="26"/>
      <c r="J72" s="26"/>
      <c r="K72" s="26">
        <f t="shared" si="38"/>
        <v>0</v>
      </c>
      <c r="L72" s="26"/>
      <c r="M72" s="26"/>
      <c r="N72" s="26">
        <f t="shared" si="39"/>
        <v>0</v>
      </c>
      <c r="O72" s="26"/>
      <c r="P72" s="26"/>
      <c r="Q72" s="26">
        <f t="shared" si="40"/>
        <v>8400</v>
      </c>
      <c r="R72" s="26">
        <v>0</v>
      </c>
      <c r="S72" s="26">
        <v>8400</v>
      </c>
      <c r="T72" s="26">
        <f t="shared" si="41"/>
        <v>7000</v>
      </c>
      <c r="U72" s="26">
        <f t="shared" si="42"/>
        <v>0</v>
      </c>
      <c r="V72" s="26">
        <f t="shared" si="43"/>
        <v>7000</v>
      </c>
      <c r="W72" s="26">
        <f t="shared" si="44"/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f t="shared" si="45"/>
        <v>7000</v>
      </c>
      <c r="AK72" s="26">
        <v>7000</v>
      </c>
      <c r="AL72" s="26"/>
      <c r="AM72" s="26"/>
      <c r="AN72" s="26"/>
      <c r="AO72" s="26"/>
      <c r="AP72" s="26"/>
      <c r="AQ72" s="26"/>
      <c r="AR72" s="26"/>
      <c r="AS72" s="26">
        <f t="shared" ref="AS72:AS83" si="63">AT72+AW72</f>
        <v>0</v>
      </c>
      <c r="AT72" s="26">
        <f t="shared" ref="AT72:AT83" si="64">AU72+AV72</f>
        <v>0</v>
      </c>
      <c r="AU72" s="26"/>
      <c r="AV72" s="26"/>
      <c r="AW72" s="26">
        <f t="shared" si="46"/>
        <v>0</v>
      </c>
      <c r="AX72" s="26"/>
      <c r="AY72" s="26"/>
      <c r="AZ72" s="26">
        <f t="shared" si="47"/>
        <v>0</v>
      </c>
      <c r="BA72" s="26"/>
      <c r="BB72" s="26"/>
      <c r="BC72" s="26"/>
      <c r="BD72" s="26">
        <f t="shared" si="48"/>
        <v>0</v>
      </c>
      <c r="BE72" s="26"/>
      <c r="BF72" s="26"/>
      <c r="BG72" s="26">
        <f t="shared" si="49"/>
        <v>0</v>
      </c>
      <c r="BH72" s="26"/>
      <c r="BI72" s="26"/>
      <c r="BJ72" s="26">
        <f t="shared" si="50"/>
        <v>0</v>
      </c>
      <c r="BK72" s="26"/>
      <c r="BL72" s="26"/>
      <c r="BM72" s="26">
        <f t="shared" si="51"/>
        <v>0</v>
      </c>
      <c r="BN72" s="26"/>
      <c r="BO72" s="26"/>
      <c r="BP72" s="26"/>
      <c r="BQ72" s="26"/>
      <c r="BR72" s="26"/>
      <c r="BS72" s="26">
        <f t="shared" si="52"/>
        <v>0</v>
      </c>
      <c r="BT72" s="26"/>
      <c r="BU72" s="26"/>
      <c r="BV72" s="26">
        <f t="shared" si="53"/>
        <v>0</v>
      </c>
      <c r="BW72" s="26"/>
      <c r="BX72" s="26"/>
      <c r="BY72" s="26">
        <f t="shared" si="54"/>
        <v>0</v>
      </c>
      <c r="BZ72" s="26"/>
      <c r="CA72" s="26"/>
      <c r="CB72" s="26">
        <f t="shared" si="55"/>
        <v>0</v>
      </c>
      <c r="CC72" s="26"/>
      <c r="CD72" s="26"/>
      <c r="CE72" s="26">
        <f t="shared" si="56"/>
        <v>0</v>
      </c>
      <c r="CF72" s="26"/>
      <c r="CG72" s="26"/>
      <c r="CH72" s="26">
        <f t="shared" si="57"/>
        <v>0</v>
      </c>
      <c r="CI72" s="26"/>
      <c r="CJ72" s="26"/>
      <c r="CK72" s="26">
        <f t="shared" si="58"/>
        <v>0</v>
      </c>
      <c r="CL72" s="26"/>
      <c r="CM72" s="26"/>
      <c r="CN72" s="26">
        <f t="shared" si="59"/>
        <v>0</v>
      </c>
      <c r="CO72" s="26"/>
      <c r="CP72" s="26"/>
      <c r="CQ72" s="26">
        <f t="shared" si="60"/>
        <v>0</v>
      </c>
      <c r="CR72" s="26"/>
      <c r="CS72" s="26"/>
      <c r="CT72" s="26">
        <f t="shared" si="34"/>
        <v>0</v>
      </c>
      <c r="CU72" s="26">
        <f t="shared" si="34"/>
        <v>0</v>
      </c>
      <c r="CV72" s="26">
        <f t="shared" si="34"/>
        <v>0</v>
      </c>
      <c r="CW72" s="26">
        <f t="shared" ref="CW72:CW83" si="65">CX72+CY72</f>
        <v>0</v>
      </c>
      <c r="CX72" s="26"/>
      <c r="CY72" s="26"/>
      <c r="CZ72" s="26">
        <f t="shared" si="61"/>
        <v>0</v>
      </c>
      <c r="DA72" s="26"/>
      <c r="DB72" s="26"/>
      <c r="DC72" s="26">
        <f t="shared" si="62"/>
        <v>0</v>
      </c>
      <c r="DD72" s="26"/>
      <c r="DE72" s="26"/>
      <c r="DF72" s="27">
        <f t="shared" si="33"/>
        <v>15400</v>
      </c>
      <c r="DG72" s="27">
        <f t="shared" si="33"/>
        <v>0</v>
      </c>
      <c r="DH72" s="27">
        <f t="shared" si="33"/>
        <v>15400</v>
      </c>
    </row>
    <row r="73" spans="1:112" ht="15.75" x14ac:dyDescent="0.2">
      <c r="A73" s="25" t="s">
        <v>140</v>
      </c>
      <c r="B73" s="26">
        <f t="shared" si="35"/>
        <v>0</v>
      </c>
      <c r="C73" s="26"/>
      <c r="D73" s="26"/>
      <c r="E73" s="26">
        <f t="shared" si="36"/>
        <v>0</v>
      </c>
      <c r="F73" s="26"/>
      <c r="G73" s="26"/>
      <c r="H73" s="26">
        <f t="shared" si="37"/>
        <v>0</v>
      </c>
      <c r="I73" s="26"/>
      <c r="J73" s="26"/>
      <c r="K73" s="26">
        <f t="shared" si="38"/>
        <v>0</v>
      </c>
      <c r="L73" s="26"/>
      <c r="M73" s="26"/>
      <c r="N73" s="26">
        <f t="shared" si="39"/>
        <v>0</v>
      </c>
      <c r="O73" s="26"/>
      <c r="P73" s="26"/>
      <c r="Q73" s="26">
        <f t="shared" si="40"/>
        <v>1657</v>
      </c>
      <c r="R73" s="26">
        <v>0</v>
      </c>
      <c r="S73" s="26">
        <v>1657</v>
      </c>
      <c r="T73" s="26">
        <f t="shared" si="41"/>
        <v>0</v>
      </c>
      <c r="U73" s="26">
        <f t="shared" si="42"/>
        <v>0</v>
      </c>
      <c r="V73" s="26">
        <f t="shared" si="43"/>
        <v>0</v>
      </c>
      <c r="W73" s="26">
        <f t="shared" si="44"/>
        <v>0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>
        <f t="shared" si="45"/>
        <v>0</v>
      </c>
      <c r="AK73" s="26"/>
      <c r="AL73" s="26"/>
      <c r="AM73" s="26"/>
      <c r="AN73" s="26"/>
      <c r="AO73" s="26"/>
      <c r="AP73" s="26"/>
      <c r="AQ73" s="26"/>
      <c r="AR73" s="26"/>
      <c r="AS73" s="26">
        <f t="shared" si="63"/>
        <v>0</v>
      </c>
      <c r="AT73" s="26">
        <f t="shared" si="64"/>
        <v>0</v>
      </c>
      <c r="AU73" s="26"/>
      <c r="AV73" s="26"/>
      <c r="AW73" s="26">
        <f t="shared" si="46"/>
        <v>0</v>
      </c>
      <c r="AX73" s="26"/>
      <c r="AY73" s="26"/>
      <c r="AZ73" s="26">
        <f t="shared" si="47"/>
        <v>0</v>
      </c>
      <c r="BA73" s="26"/>
      <c r="BB73" s="26"/>
      <c r="BC73" s="26"/>
      <c r="BD73" s="26">
        <f t="shared" si="48"/>
        <v>0</v>
      </c>
      <c r="BE73" s="26"/>
      <c r="BF73" s="26"/>
      <c r="BG73" s="26">
        <f t="shared" si="49"/>
        <v>0</v>
      </c>
      <c r="BH73" s="26"/>
      <c r="BI73" s="26"/>
      <c r="BJ73" s="26">
        <f t="shared" si="50"/>
        <v>0</v>
      </c>
      <c r="BK73" s="26"/>
      <c r="BL73" s="26"/>
      <c r="BM73" s="26">
        <f t="shared" si="51"/>
        <v>0</v>
      </c>
      <c r="BN73" s="26"/>
      <c r="BO73" s="26"/>
      <c r="BP73" s="26"/>
      <c r="BQ73" s="26"/>
      <c r="BR73" s="26"/>
      <c r="BS73" s="26">
        <f t="shared" si="52"/>
        <v>0</v>
      </c>
      <c r="BT73" s="26"/>
      <c r="BU73" s="26"/>
      <c r="BV73" s="26">
        <f t="shared" si="53"/>
        <v>0</v>
      </c>
      <c r="BW73" s="26"/>
      <c r="BX73" s="26"/>
      <c r="BY73" s="26">
        <f t="shared" si="54"/>
        <v>0</v>
      </c>
      <c r="BZ73" s="26"/>
      <c r="CA73" s="26"/>
      <c r="CB73" s="26">
        <f t="shared" si="55"/>
        <v>0</v>
      </c>
      <c r="CC73" s="26"/>
      <c r="CD73" s="26"/>
      <c r="CE73" s="26">
        <f t="shared" si="56"/>
        <v>0</v>
      </c>
      <c r="CF73" s="26"/>
      <c r="CG73" s="26"/>
      <c r="CH73" s="26">
        <f t="shared" si="57"/>
        <v>0</v>
      </c>
      <c r="CI73" s="26"/>
      <c r="CJ73" s="26"/>
      <c r="CK73" s="26">
        <f t="shared" si="58"/>
        <v>0</v>
      </c>
      <c r="CL73" s="26"/>
      <c r="CM73" s="26"/>
      <c r="CN73" s="26">
        <f t="shared" si="59"/>
        <v>0</v>
      </c>
      <c r="CO73" s="26"/>
      <c r="CP73" s="26"/>
      <c r="CQ73" s="26">
        <f t="shared" si="60"/>
        <v>0</v>
      </c>
      <c r="CR73" s="26"/>
      <c r="CS73" s="26"/>
      <c r="CT73" s="26">
        <f t="shared" si="34"/>
        <v>0</v>
      </c>
      <c r="CU73" s="26">
        <f t="shared" si="34"/>
        <v>0</v>
      </c>
      <c r="CV73" s="26">
        <f t="shared" si="34"/>
        <v>0</v>
      </c>
      <c r="CW73" s="26">
        <f t="shared" si="65"/>
        <v>0</v>
      </c>
      <c r="CX73" s="26"/>
      <c r="CY73" s="26"/>
      <c r="CZ73" s="26">
        <f t="shared" si="61"/>
        <v>0</v>
      </c>
      <c r="DA73" s="26"/>
      <c r="DB73" s="26"/>
      <c r="DC73" s="26">
        <f t="shared" si="62"/>
        <v>0</v>
      </c>
      <c r="DD73" s="26"/>
      <c r="DE73" s="26"/>
      <c r="DF73" s="27">
        <f t="shared" si="33"/>
        <v>1657</v>
      </c>
      <c r="DG73" s="27">
        <f t="shared" si="33"/>
        <v>0</v>
      </c>
      <c r="DH73" s="27">
        <f t="shared" si="33"/>
        <v>1657</v>
      </c>
    </row>
    <row r="74" spans="1:112" ht="31.5" x14ac:dyDescent="0.2">
      <c r="A74" s="25" t="s">
        <v>141</v>
      </c>
      <c r="B74" s="26">
        <f t="shared" si="35"/>
        <v>44101</v>
      </c>
      <c r="C74" s="26">
        <v>30258</v>
      </c>
      <c r="D74" s="26">
        <v>13843</v>
      </c>
      <c r="E74" s="26">
        <f t="shared" si="36"/>
        <v>0</v>
      </c>
      <c r="F74" s="26"/>
      <c r="G74" s="26"/>
      <c r="H74" s="26">
        <f t="shared" si="37"/>
        <v>0</v>
      </c>
      <c r="I74" s="26"/>
      <c r="J74" s="26"/>
      <c r="K74" s="26">
        <f t="shared" si="38"/>
        <v>0</v>
      </c>
      <c r="L74" s="26"/>
      <c r="M74" s="26"/>
      <c r="N74" s="26">
        <f t="shared" si="39"/>
        <v>0</v>
      </c>
      <c r="O74" s="26"/>
      <c r="P74" s="26"/>
      <c r="Q74" s="26">
        <f t="shared" si="40"/>
        <v>0</v>
      </c>
      <c r="R74" s="26"/>
      <c r="S74" s="26"/>
      <c r="T74" s="26">
        <f t="shared" si="41"/>
        <v>0</v>
      </c>
      <c r="U74" s="26">
        <f t="shared" si="42"/>
        <v>0</v>
      </c>
      <c r="V74" s="26">
        <f t="shared" si="43"/>
        <v>0</v>
      </c>
      <c r="W74" s="26">
        <f t="shared" si="44"/>
        <v>0</v>
      </c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>
        <f t="shared" si="45"/>
        <v>0</v>
      </c>
      <c r="AK74" s="26"/>
      <c r="AL74" s="26"/>
      <c r="AM74" s="26"/>
      <c r="AN74" s="26"/>
      <c r="AO74" s="26"/>
      <c r="AP74" s="26"/>
      <c r="AQ74" s="26"/>
      <c r="AR74" s="26"/>
      <c r="AS74" s="26">
        <f t="shared" si="63"/>
        <v>0</v>
      </c>
      <c r="AT74" s="26">
        <f t="shared" si="64"/>
        <v>0</v>
      </c>
      <c r="AU74" s="26"/>
      <c r="AV74" s="26"/>
      <c r="AW74" s="26">
        <f t="shared" si="46"/>
        <v>0</v>
      </c>
      <c r="AX74" s="26"/>
      <c r="AY74" s="26"/>
      <c r="AZ74" s="26">
        <f t="shared" si="47"/>
        <v>0</v>
      </c>
      <c r="BA74" s="26"/>
      <c r="BB74" s="26"/>
      <c r="BC74" s="26"/>
      <c r="BD74" s="26">
        <f t="shared" si="48"/>
        <v>0</v>
      </c>
      <c r="BE74" s="26"/>
      <c r="BF74" s="26"/>
      <c r="BG74" s="26">
        <f t="shared" si="49"/>
        <v>0</v>
      </c>
      <c r="BH74" s="26"/>
      <c r="BI74" s="26"/>
      <c r="BJ74" s="26">
        <f t="shared" si="50"/>
        <v>0</v>
      </c>
      <c r="BK74" s="26"/>
      <c r="BL74" s="26"/>
      <c r="BM74" s="26">
        <f t="shared" si="51"/>
        <v>0</v>
      </c>
      <c r="BN74" s="26"/>
      <c r="BO74" s="26"/>
      <c r="BP74" s="26"/>
      <c r="BQ74" s="26"/>
      <c r="BR74" s="26"/>
      <c r="BS74" s="26">
        <f t="shared" si="52"/>
        <v>0</v>
      </c>
      <c r="BT74" s="26"/>
      <c r="BU74" s="26"/>
      <c r="BV74" s="26">
        <f t="shared" si="53"/>
        <v>0</v>
      </c>
      <c r="BW74" s="26"/>
      <c r="BX74" s="26"/>
      <c r="BY74" s="26">
        <f t="shared" si="54"/>
        <v>0</v>
      </c>
      <c r="BZ74" s="26"/>
      <c r="CA74" s="26"/>
      <c r="CB74" s="26">
        <f t="shared" si="55"/>
        <v>0</v>
      </c>
      <c r="CC74" s="26"/>
      <c r="CD74" s="26"/>
      <c r="CE74" s="26">
        <f t="shared" si="56"/>
        <v>0</v>
      </c>
      <c r="CF74" s="26"/>
      <c r="CG74" s="26"/>
      <c r="CH74" s="26">
        <f t="shared" si="57"/>
        <v>0</v>
      </c>
      <c r="CI74" s="26"/>
      <c r="CJ74" s="26"/>
      <c r="CK74" s="26">
        <f t="shared" si="58"/>
        <v>0</v>
      </c>
      <c r="CL74" s="26"/>
      <c r="CM74" s="26"/>
      <c r="CN74" s="26">
        <f t="shared" si="59"/>
        <v>0</v>
      </c>
      <c r="CO74" s="26"/>
      <c r="CP74" s="26"/>
      <c r="CQ74" s="26">
        <f t="shared" si="60"/>
        <v>0</v>
      </c>
      <c r="CR74" s="26"/>
      <c r="CS74" s="26"/>
      <c r="CT74" s="26">
        <f t="shared" si="34"/>
        <v>0</v>
      </c>
      <c r="CU74" s="26">
        <f t="shared" si="34"/>
        <v>0</v>
      </c>
      <c r="CV74" s="26">
        <f t="shared" si="34"/>
        <v>0</v>
      </c>
      <c r="CW74" s="26">
        <f t="shared" si="65"/>
        <v>0</v>
      </c>
      <c r="CX74" s="26"/>
      <c r="CY74" s="26"/>
      <c r="CZ74" s="26">
        <f t="shared" si="61"/>
        <v>0</v>
      </c>
      <c r="DA74" s="26"/>
      <c r="DB74" s="26"/>
      <c r="DC74" s="26">
        <f t="shared" si="62"/>
        <v>0</v>
      </c>
      <c r="DD74" s="26"/>
      <c r="DE74" s="26"/>
      <c r="DF74" s="27">
        <f t="shared" si="33"/>
        <v>44101</v>
      </c>
      <c r="DG74" s="27">
        <f t="shared" si="33"/>
        <v>30258</v>
      </c>
      <c r="DH74" s="27">
        <f t="shared" si="33"/>
        <v>13843</v>
      </c>
    </row>
    <row r="75" spans="1:112" ht="15.75" x14ac:dyDescent="0.2">
      <c r="A75" s="25" t="s">
        <v>142</v>
      </c>
      <c r="B75" s="26">
        <f t="shared" si="35"/>
        <v>24718</v>
      </c>
      <c r="C75" s="26">
        <v>16500</v>
      </c>
      <c r="D75" s="26">
        <v>8218</v>
      </c>
      <c r="E75" s="26">
        <f t="shared" si="36"/>
        <v>0</v>
      </c>
      <c r="F75" s="26"/>
      <c r="G75" s="26"/>
      <c r="H75" s="26">
        <f t="shared" si="37"/>
        <v>0</v>
      </c>
      <c r="I75" s="26"/>
      <c r="J75" s="26"/>
      <c r="K75" s="26">
        <f t="shared" si="38"/>
        <v>0</v>
      </c>
      <c r="L75" s="26"/>
      <c r="M75" s="26"/>
      <c r="N75" s="26">
        <f t="shared" si="39"/>
        <v>0</v>
      </c>
      <c r="O75" s="26"/>
      <c r="P75" s="26"/>
      <c r="Q75" s="26">
        <f t="shared" si="40"/>
        <v>0</v>
      </c>
      <c r="R75" s="26"/>
      <c r="S75" s="26"/>
      <c r="T75" s="26">
        <f t="shared" si="41"/>
        <v>0</v>
      </c>
      <c r="U75" s="26">
        <f t="shared" si="42"/>
        <v>0</v>
      </c>
      <c r="V75" s="26">
        <f t="shared" si="43"/>
        <v>0</v>
      </c>
      <c r="W75" s="26">
        <f t="shared" si="44"/>
        <v>0</v>
      </c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>
        <f t="shared" si="45"/>
        <v>0</v>
      </c>
      <c r="AK75" s="26"/>
      <c r="AL75" s="26"/>
      <c r="AM75" s="26"/>
      <c r="AN75" s="26"/>
      <c r="AO75" s="26"/>
      <c r="AP75" s="26"/>
      <c r="AQ75" s="26"/>
      <c r="AR75" s="26"/>
      <c r="AS75" s="26">
        <f t="shared" si="63"/>
        <v>0</v>
      </c>
      <c r="AT75" s="26">
        <f t="shared" si="64"/>
        <v>0</v>
      </c>
      <c r="AU75" s="26"/>
      <c r="AV75" s="26"/>
      <c r="AW75" s="26">
        <f t="shared" si="46"/>
        <v>0</v>
      </c>
      <c r="AX75" s="26"/>
      <c r="AY75" s="26"/>
      <c r="AZ75" s="26">
        <f t="shared" si="47"/>
        <v>0</v>
      </c>
      <c r="BA75" s="26"/>
      <c r="BB75" s="26"/>
      <c r="BC75" s="26"/>
      <c r="BD75" s="26">
        <f t="shared" si="48"/>
        <v>0</v>
      </c>
      <c r="BE75" s="26"/>
      <c r="BF75" s="26"/>
      <c r="BG75" s="26">
        <f t="shared" si="49"/>
        <v>0</v>
      </c>
      <c r="BH75" s="26"/>
      <c r="BI75" s="26"/>
      <c r="BJ75" s="26">
        <f t="shared" si="50"/>
        <v>0</v>
      </c>
      <c r="BK75" s="26"/>
      <c r="BL75" s="26"/>
      <c r="BM75" s="26">
        <f t="shared" si="51"/>
        <v>0</v>
      </c>
      <c r="BN75" s="26"/>
      <c r="BO75" s="26"/>
      <c r="BP75" s="26"/>
      <c r="BQ75" s="26"/>
      <c r="BR75" s="26"/>
      <c r="BS75" s="26">
        <f t="shared" si="52"/>
        <v>0</v>
      </c>
      <c r="BT75" s="26"/>
      <c r="BU75" s="26"/>
      <c r="BV75" s="26">
        <f t="shared" si="53"/>
        <v>0</v>
      </c>
      <c r="BW75" s="26"/>
      <c r="BX75" s="26"/>
      <c r="BY75" s="26">
        <f t="shared" si="54"/>
        <v>0</v>
      </c>
      <c r="BZ75" s="26"/>
      <c r="CA75" s="26"/>
      <c r="CB75" s="26">
        <f t="shared" si="55"/>
        <v>0</v>
      </c>
      <c r="CC75" s="26"/>
      <c r="CD75" s="26"/>
      <c r="CE75" s="26">
        <f t="shared" si="56"/>
        <v>0</v>
      </c>
      <c r="CF75" s="26"/>
      <c r="CG75" s="26"/>
      <c r="CH75" s="26">
        <f t="shared" si="57"/>
        <v>0</v>
      </c>
      <c r="CI75" s="26"/>
      <c r="CJ75" s="26"/>
      <c r="CK75" s="26">
        <f t="shared" si="58"/>
        <v>0</v>
      </c>
      <c r="CL75" s="26"/>
      <c r="CM75" s="26"/>
      <c r="CN75" s="26">
        <f t="shared" si="59"/>
        <v>0</v>
      </c>
      <c r="CO75" s="26"/>
      <c r="CP75" s="26"/>
      <c r="CQ75" s="26">
        <f t="shared" si="60"/>
        <v>0</v>
      </c>
      <c r="CR75" s="26"/>
      <c r="CS75" s="26"/>
      <c r="CT75" s="26">
        <f t="shared" si="34"/>
        <v>0</v>
      </c>
      <c r="CU75" s="26">
        <f t="shared" si="34"/>
        <v>0</v>
      </c>
      <c r="CV75" s="26">
        <f t="shared" si="34"/>
        <v>0</v>
      </c>
      <c r="CW75" s="26">
        <f t="shared" si="65"/>
        <v>0</v>
      </c>
      <c r="CX75" s="26"/>
      <c r="CY75" s="26"/>
      <c r="CZ75" s="26">
        <f t="shared" si="61"/>
        <v>0</v>
      </c>
      <c r="DA75" s="26"/>
      <c r="DB75" s="26"/>
      <c r="DC75" s="26">
        <f t="shared" si="62"/>
        <v>0</v>
      </c>
      <c r="DD75" s="26"/>
      <c r="DE75" s="26"/>
      <c r="DF75" s="27">
        <f t="shared" si="33"/>
        <v>24718</v>
      </c>
      <c r="DG75" s="27">
        <f t="shared" si="33"/>
        <v>16500</v>
      </c>
      <c r="DH75" s="27">
        <f t="shared" si="33"/>
        <v>8218</v>
      </c>
    </row>
    <row r="76" spans="1:112" ht="15.75" x14ac:dyDescent="0.2">
      <c r="A76" s="25" t="s">
        <v>143</v>
      </c>
      <c r="B76" s="26">
        <f t="shared" si="35"/>
        <v>0</v>
      </c>
      <c r="C76" s="26"/>
      <c r="D76" s="26"/>
      <c r="E76" s="26">
        <f t="shared" si="36"/>
        <v>2800</v>
      </c>
      <c r="F76" s="26">
        <v>2575</v>
      </c>
      <c r="G76" s="26">
        <v>225</v>
      </c>
      <c r="H76" s="26">
        <f t="shared" si="37"/>
        <v>0</v>
      </c>
      <c r="I76" s="26"/>
      <c r="J76" s="26"/>
      <c r="K76" s="26">
        <f t="shared" si="38"/>
        <v>0</v>
      </c>
      <c r="L76" s="26"/>
      <c r="M76" s="26"/>
      <c r="N76" s="26">
        <f t="shared" si="39"/>
        <v>0</v>
      </c>
      <c r="O76" s="26"/>
      <c r="P76" s="26"/>
      <c r="Q76" s="26">
        <f t="shared" si="40"/>
        <v>0</v>
      </c>
      <c r="R76" s="26"/>
      <c r="S76" s="26"/>
      <c r="T76" s="26">
        <f t="shared" si="41"/>
        <v>0</v>
      </c>
      <c r="U76" s="26">
        <f t="shared" si="42"/>
        <v>0</v>
      </c>
      <c r="V76" s="26">
        <f t="shared" si="43"/>
        <v>0</v>
      </c>
      <c r="W76" s="26">
        <f t="shared" si="44"/>
        <v>0</v>
      </c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>
        <f t="shared" si="45"/>
        <v>0</v>
      </c>
      <c r="AK76" s="26"/>
      <c r="AL76" s="26"/>
      <c r="AM76" s="26"/>
      <c r="AN76" s="26"/>
      <c r="AO76" s="26"/>
      <c r="AP76" s="26"/>
      <c r="AQ76" s="26"/>
      <c r="AR76" s="26"/>
      <c r="AS76" s="26">
        <f t="shared" si="63"/>
        <v>0</v>
      </c>
      <c r="AT76" s="26">
        <f t="shared" si="64"/>
        <v>0</v>
      </c>
      <c r="AU76" s="26"/>
      <c r="AV76" s="26"/>
      <c r="AW76" s="26">
        <f t="shared" si="46"/>
        <v>0</v>
      </c>
      <c r="AX76" s="26"/>
      <c r="AY76" s="26"/>
      <c r="AZ76" s="26">
        <f t="shared" si="47"/>
        <v>0</v>
      </c>
      <c r="BA76" s="26"/>
      <c r="BB76" s="26"/>
      <c r="BC76" s="26"/>
      <c r="BD76" s="26">
        <f t="shared" si="48"/>
        <v>0</v>
      </c>
      <c r="BE76" s="26"/>
      <c r="BF76" s="26"/>
      <c r="BG76" s="26">
        <f t="shared" si="49"/>
        <v>0</v>
      </c>
      <c r="BH76" s="26"/>
      <c r="BI76" s="26"/>
      <c r="BJ76" s="26">
        <f t="shared" si="50"/>
        <v>0</v>
      </c>
      <c r="BK76" s="26"/>
      <c r="BL76" s="26"/>
      <c r="BM76" s="26">
        <f t="shared" si="51"/>
        <v>0</v>
      </c>
      <c r="BN76" s="26"/>
      <c r="BO76" s="26"/>
      <c r="BP76" s="26"/>
      <c r="BQ76" s="26"/>
      <c r="BR76" s="26"/>
      <c r="BS76" s="26">
        <f t="shared" si="52"/>
        <v>0</v>
      </c>
      <c r="BT76" s="26"/>
      <c r="BU76" s="26"/>
      <c r="BV76" s="26">
        <f t="shared" si="53"/>
        <v>0</v>
      </c>
      <c r="BW76" s="26"/>
      <c r="BX76" s="26"/>
      <c r="BY76" s="26">
        <f t="shared" si="54"/>
        <v>0</v>
      </c>
      <c r="BZ76" s="26"/>
      <c r="CA76" s="26"/>
      <c r="CB76" s="26">
        <f t="shared" si="55"/>
        <v>0</v>
      </c>
      <c r="CC76" s="26"/>
      <c r="CD76" s="26"/>
      <c r="CE76" s="26">
        <f t="shared" si="56"/>
        <v>0</v>
      </c>
      <c r="CF76" s="26"/>
      <c r="CG76" s="26"/>
      <c r="CH76" s="26">
        <f t="shared" si="57"/>
        <v>0</v>
      </c>
      <c r="CI76" s="26"/>
      <c r="CJ76" s="26"/>
      <c r="CK76" s="26">
        <f t="shared" si="58"/>
        <v>0</v>
      </c>
      <c r="CL76" s="26"/>
      <c r="CM76" s="26"/>
      <c r="CN76" s="26">
        <f t="shared" si="59"/>
        <v>0</v>
      </c>
      <c r="CO76" s="26"/>
      <c r="CP76" s="26"/>
      <c r="CQ76" s="26">
        <f t="shared" si="60"/>
        <v>0</v>
      </c>
      <c r="CR76" s="26"/>
      <c r="CS76" s="26"/>
      <c r="CT76" s="26">
        <f t="shared" si="34"/>
        <v>0</v>
      </c>
      <c r="CU76" s="26">
        <f t="shared" si="34"/>
        <v>0</v>
      </c>
      <c r="CV76" s="26">
        <f t="shared" si="34"/>
        <v>0</v>
      </c>
      <c r="CW76" s="26">
        <f t="shared" si="65"/>
        <v>0</v>
      </c>
      <c r="CX76" s="26"/>
      <c r="CY76" s="26"/>
      <c r="CZ76" s="26">
        <f t="shared" si="61"/>
        <v>0</v>
      </c>
      <c r="DA76" s="26"/>
      <c r="DB76" s="26"/>
      <c r="DC76" s="26">
        <f t="shared" si="62"/>
        <v>0</v>
      </c>
      <c r="DD76" s="26"/>
      <c r="DE76" s="26"/>
      <c r="DF76" s="27">
        <f t="shared" si="33"/>
        <v>2800</v>
      </c>
      <c r="DG76" s="27">
        <f t="shared" si="33"/>
        <v>2575</v>
      </c>
      <c r="DH76" s="27">
        <f t="shared" si="33"/>
        <v>225</v>
      </c>
    </row>
    <row r="77" spans="1:112" ht="15.75" x14ac:dyDescent="0.2">
      <c r="A77" s="25" t="s">
        <v>144</v>
      </c>
      <c r="B77" s="26">
        <f t="shared" si="35"/>
        <v>0</v>
      </c>
      <c r="C77" s="26"/>
      <c r="D77" s="26"/>
      <c r="E77" s="26">
        <f t="shared" si="36"/>
        <v>6000</v>
      </c>
      <c r="F77" s="26">
        <v>0</v>
      </c>
      <c r="G77" s="26">
        <v>6000</v>
      </c>
      <c r="H77" s="26">
        <f t="shared" si="37"/>
        <v>10000</v>
      </c>
      <c r="I77" s="26">
        <v>0</v>
      </c>
      <c r="J77" s="26">
        <v>10000</v>
      </c>
      <c r="K77" s="26">
        <f t="shared" si="38"/>
        <v>0</v>
      </c>
      <c r="L77" s="26"/>
      <c r="M77" s="26"/>
      <c r="N77" s="26">
        <f t="shared" si="39"/>
        <v>0</v>
      </c>
      <c r="O77" s="26"/>
      <c r="P77" s="26"/>
      <c r="Q77" s="26">
        <f t="shared" si="40"/>
        <v>0</v>
      </c>
      <c r="R77" s="26"/>
      <c r="S77" s="26"/>
      <c r="T77" s="26">
        <f t="shared" si="41"/>
        <v>0</v>
      </c>
      <c r="U77" s="26">
        <f t="shared" si="42"/>
        <v>0</v>
      </c>
      <c r="V77" s="26">
        <f t="shared" si="43"/>
        <v>0</v>
      </c>
      <c r="W77" s="26">
        <f t="shared" si="44"/>
        <v>0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>
        <f t="shared" si="45"/>
        <v>0</v>
      </c>
      <c r="AK77" s="26"/>
      <c r="AL77" s="26"/>
      <c r="AM77" s="26"/>
      <c r="AN77" s="26"/>
      <c r="AO77" s="26"/>
      <c r="AP77" s="26"/>
      <c r="AQ77" s="26"/>
      <c r="AR77" s="26"/>
      <c r="AS77" s="26">
        <f t="shared" si="63"/>
        <v>0</v>
      </c>
      <c r="AT77" s="26">
        <f t="shared" si="64"/>
        <v>0</v>
      </c>
      <c r="AU77" s="26"/>
      <c r="AV77" s="26"/>
      <c r="AW77" s="26">
        <f t="shared" si="46"/>
        <v>0</v>
      </c>
      <c r="AX77" s="26"/>
      <c r="AY77" s="26"/>
      <c r="AZ77" s="26">
        <f t="shared" si="47"/>
        <v>0</v>
      </c>
      <c r="BA77" s="26"/>
      <c r="BB77" s="26"/>
      <c r="BC77" s="26"/>
      <c r="BD77" s="26">
        <f t="shared" si="48"/>
        <v>0</v>
      </c>
      <c r="BE77" s="26"/>
      <c r="BF77" s="26"/>
      <c r="BG77" s="26">
        <f t="shared" si="49"/>
        <v>0</v>
      </c>
      <c r="BH77" s="26"/>
      <c r="BI77" s="26"/>
      <c r="BJ77" s="26">
        <f t="shared" si="50"/>
        <v>0</v>
      </c>
      <c r="BK77" s="26"/>
      <c r="BL77" s="26"/>
      <c r="BM77" s="26">
        <f t="shared" si="51"/>
        <v>0</v>
      </c>
      <c r="BN77" s="26"/>
      <c r="BO77" s="26"/>
      <c r="BP77" s="26"/>
      <c r="BQ77" s="26"/>
      <c r="BR77" s="26"/>
      <c r="BS77" s="26">
        <f t="shared" si="52"/>
        <v>0</v>
      </c>
      <c r="BT77" s="26"/>
      <c r="BU77" s="26"/>
      <c r="BV77" s="26">
        <f t="shared" si="53"/>
        <v>0</v>
      </c>
      <c r="BW77" s="26"/>
      <c r="BX77" s="26"/>
      <c r="BY77" s="26">
        <f t="shared" si="54"/>
        <v>0</v>
      </c>
      <c r="BZ77" s="26"/>
      <c r="CA77" s="26"/>
      <c r="CB77" s="26">
        <f t="shared" si="55"/>
        <v>0</v>
      </c>
      <c r="CC77" s="26"/>
      <c r="CD77" s="26"/>
      <c r="CE77" s="26">
        <f t="shared" si="56"/>
        <v>0</v>
      </c>
      <c r="CF77" s="26"/>
      <c r="CG77" s="26"/>
      <c r="CH77" s="26">
        <f t="shared" si="57"/>
        <v>0</v>
      </c>
      <c r="CI77" s="26"/>
      <c r="CJ77" s="26"/>
      <c r="CK77" s="26">
        <f t="shared" si="58"/>
        <v>0</v>
      </c>
      <c r="CL77" s="26"/>
      <c r="CM77" s="26"/>
      <c r="CN77" s="26">
        <f t="shared" si="59"/>
        <v>0</v>
      </c>
      <c r="CO77" s="26"/>
      <c r="CP77" s="26"/>
      <c r="CQ77" s="26">
        <f t="shared" si="60"/>
        <v>0</v>
      </c>
      <c r="CR77" s="26"/>
      <c r="CS77" s="26"/>
      <c r="CT77" s="26">
        <f t="shared" si="34"/>
        <v>0</v>
      </c>
      <c r="CU77" s="26">
        <f t="shared" si="34"/>
        <v>0</v>
      </c>
      <c r="CV77" s="26">
        <f t="shared" si="34"/>
        <v>0</v>
      </c>
      <c r="CW77" s="26">
        <f t="shared" si="65"/>
        <v>0</v>
      </c>
      <c r="CX77" s="26"/>
      <c r="CY77" s="26"/>
      <c r="CZ77" s="26">
        <f t="shared" si="61"/>
        <v>0</v>
      </c>
      <c r="DA77" s="26"/>
      <c r="DB77" s="26"/>
      <c r="DC77" s="26">
        <f t="shared" si="62"/>
        <v>0</v>
      </c>
      <c r="DD77" s="26"/>
      <c r="DE77" s="26"/>
      <c r="DF77" s="27">
        <f t="shared" si="33"/>
        <v>16000</v>
      </c>
      <c r="DG77" s="27">
        <f t="shared" si="33"/>
        <v>0</v>
      </c>
      <c r="DH77" s="27">
        <f t="shared" si="33"/>
        <v>16000</v>
      </c>
    </row>
    <row r="78" spans="1:112" ht="31.5" x14ac:dyDescent="0.2">
      <c r="A78" s="25" t="s">
        <v>145</v>
      </c>
      <c r="B78" s="26">
        <f t="shared" si="35"/>
        <v>463</v>
      </c>
      <c r="C78" s="26">
        <v>463</v>
      </c>
      <c r="D78" s="26"/>
      <c r="E78" s="26">
        <f t="shared" si="36"/>
        <v>0</v>
      </c>
      <c r="F78" s="26"/>
      <c r="G78" s="26"/>
      <c r="H78" s="26">
        <f t="shared" si="37"/>
        <v>0</v>
      </c>
      <c r="I78" s="26"/>
      <c r="J78" s="26"/>
      <c r="K78" s="26">
        <f t="shared" si="38"/>
        <v>0</v>
      </c>
      <c r="L78" s="26"/>
      <c r="M78" s="26"/>
      <c r="N78" s="26">
        <f t="shared" si="39"/>
        <v>0</v>
      </c>
      <c r="O78" s="26"/>
      <c r="P78" s="26"/>
      <c r="Q78" s="26">
        <f t="shared" si="40"/>
        <v>294</v>
      </c>
      <c r="R78" s="26">
        <v>294</v>
      </c>
      <c r="S78" s="26">
        <v>0</v>
      </c>
      <c r="T78" s="26">
        <f t="shared" si="41"/>
        <v>1674</v>
      </c>
      <c r="U78" s="26">
        <f t="shared" si="42"/>
        <v>1674</v>
      </c>
      <c r="V78" s="26">
        <f t="shared" si="43"/>
        <v>0</v>
      </c>
      <c r="W78" s="26">
        <f t="shared" si="44"/>
        <v>1674</v>
      </c>
      <c r="X78" s="26">
        <v>0</v>
      </c>
      <c r="Y78" s="26">
        <v>1674</v>
      </c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>
        <f t="shared" si="45"/>
        <v>0</v>
      </c>
      <c r="AK78" s="26"/>
      <c r="AL78" s="26"/>
      <c r="AM78" s="26"/>
      <c r="AN78" s="26"/>
      <c r="AO78" s="26"/>
      <c r="AP78" s="26"/>
      <c r="AQ78" s="26"/>
      <c r="AR78" s="26"/>
      <c r="AS78" s="26">
        <f t="shared" si="63"/>
        <v>0</v>
      </c>
      <c r="AT78" s="26">
        <f t="shared" si="64"/>
        <v>0</v>
      </c>
      <c r="AU78" s="26"/>
      <c r="AV78" s="26"/>
      <c r="AW78" s="26">
        <f t="shared" si="46"/>
        <v>0</v>
      </c>
      <c r="AX78" s="26"/>
      <c r="AY78" s="26"/>
      <c r="AZ78" s="26">
        <f t="shared" si="47"/>
        <v>0</v>
      </c>
      <c r="BA78" s="26"/>
      <c r="BB78" s="26"/>
      <c r="BC78" s="26"/>
      <c r="BD78" s="26">
        <f t="shared" si="48"/>
        <v>0</v>
      </c>
      <c r="BE78" s="26"/>
      <c r="BF78" s="26"/>
      <c r="BG78" s="26">
        <f t="shared" si="49"/>
        <v>0</v>
      </c>
      <c r="BH78" s="26"/>
      <c r="BI78" s="26"/>
      <c r="BJ78" s="26">
        <f t="shared" si="50"/>
        <v>0</v>
      </c>
      <c r="BK78" s="26"/>
      <c r="BL78" s="26"/>
      <c r="BM78" s="26">
        <f t="shared" si="51"/>
        <v>0</v>
      </c>
      <c r="BN78" s="26"/>
      <c r="BO78" s="26"/>
      <c r="BP78" s="26"/>
      <c r="BQ78" s="26"/>
      <c r="BR78" s="26"/>
      <c r="BS78" s="26">
        <f t="shared" si="52"/>
        <v>0</v>
      </c>
      <c r="BT78" s="26"/>
      <c r="BU78" s="26"/>
      <c r="BV78" s="26">
        <f t="shared" si="53"/>
        <v>0</v>
      </c>
      <c r="BW78" s="26"/>
      <c r="BX78" s="26"/>
      <c r="BY78" s="26">
        <f t="shared" si="54"/>
        <v>0</v>
      </c>
      <c r="BZ78" s="26"/>
      <c r="CA78" s="26"/>
      <c r="CB78" s="26">
        <f t="shared" si="55"/>
        <v>0</v>
      </c>
      <c r="CC78" s="26"/>
      <c r="CD78" s="26"/>
      <c r="CE78" s="26">
        <f t="shared" si="56"/>
        <v>0</v>
      </c>
      <c r="CF78" s="26"/>
      <c r="CG78" s="26"/>
      <c r="CH78" s="26">
        <f t="shared" si="57"/>
        <v>0</v>
      </c>
      <c r="CI78" s="26"/>
      <c r="CJ78" s="26"/>
      <c r="CK78" s="26">
        <f t="shared" si="58"/>
        <v>0</v>
      </c>
      <c r="CL78" s="26"/>
      <c r="CM78" s="26"/>
      <c r="CN78" s="26">
        <f t="shared" si="59"/>
        <v>0</v>
      </c>
      <c r="CO78" s="26"/>
      <c r="CP78" s="26"/>
      <c r="CQ78" s="26">
        <f t="shared" si="60"/>
        <v>0</v>
      </c>
      <c r="CR78" s="26"/>
      <c r="CS78" s="26"/>
      <c r="CT78" s="26">
        <f t="shared" si="34"/>
        <v>0</v>
      </c>
      <c r="CU78" s="26">
        <f t="shared" si="34"/>
        <v>0</v>
      </c>
      <c r="CV78" s="26">
        <f t="shared" si="34"/>
        <v>0</v>
      </c>
      <c r="CW78" s="26">
        <f t="shared" si="65"/>
        <v>0</v>
      </c>
      <c r="CX78" s="26"/>
      <c r="CY78" s="26"/>
      <c r="CZ78" s="26">
        <f t="shared" si="61"/>
        <v>0</v>
      </c>
      <c r="DA78" s="26"/>
      <c r="DB78" s="26"/>
      <c r="DC78" s="26">
        <f t="shared" si="62"/>
        <v>0</v>
      </c>
      <c r="DD78" s="26"/>
      <c r="DE78" s="26"/>
      <c r="DF78" s="27">
        <f t="shared" si="33"/>
        <v>2431</v>
      </c>
      <c r="DG78" s="27">
        <f t="shared" si="33"/>
        <v>2431</v>
      </c>
      <c r="DH78" s="27">
        <f t="shared" si="33"/>
        <v>0</v>
      </c>
    </row>
    <row r="79" spans="1:112" ht="15.75" x14ac:dyDescent="0.2">
      <c r="A79" s="25" t="s">
        <v>146</v>
      </c>
      <c r="B79" s="26">
        <f t="shared" si="35"/>
        <v>4830</v>
      </c>
      <c r="C79" s="26">
        <v>4073</v>
      </c>
      <c r="D79" s="26">
        <v>757</v>
      </c>
      <c r="E79" s="26">
        <f t="shared" si="36"/>
        <v>0</v>
      </c>
      <c r="F79" s="26"/>
      <c r="G79" s="26"/>
      <c r="H79" s="26">
        <f t="shared" si="37"/>
        <v>0</v>
      </c>
      <c r="I79" s="26"/>
      <c r="J79" s="26"/>
      <c r="K79" s="26">
        <f t="shared" si="38"/>
        <v>0</v>
      </c>
      <c r="L79" s="26"/>
      <c r="M79" s="26"/>
      <c r="N79" s="26">
        <f t="shared" si="39"/>
        <v>0</v>
      </c>
      <c r="O79" s="26"/>
      <c r="P79" s="26"/>
      <c r="Q79" s="26">
        <f t="shared" si="40"/>
        <v>0</v>
      </c>
      <c r="R79" s="26"/>
      <c r="S79" s="26"/>
      <c r="T79" s="26">
        <f t="shared" si="41"/>
        <v>0</v>
      </c>
      <c r="U79" s="26">
        <f t="shared" si="42"/>
        <v>0</v>
      </c>
      <c r="V79" s="26">
        <f t="shared" si="43"/>
        <v>0</v>
      </c>
      <c r="W79" s="26">
        <f t="shared" si="44"/>
        <v>0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>
        <f t="shared" si="45"/>
        <v>0</v>
      </c>
      <c r="AK79" s="26"/>
      <c r="AL79" s="26"/>
      <c r="AM79" s="26"/>
      <c r="AN79" s="26"/>
      <c r="AO79" s="26"/>
      <c r="AP79" s="26"/>
      <c r="AQ79" s="26"/>
      <c r="AR79" s="26"/>
      <c r="AS79" s="26">
        <f t="shared" si="63"/>
        <v>0</v>
      </c>
      <c r="AT79" s="26">
        <f t="shared" si="64"/>
        <v>0</v>
      </c>
      <c r="AU79" s="26"/>
      <c r="AV79" s="26"/>
      <c r="AW79" s="26">
        <f t="shared" si="46"/>
        <v>0</v>
      </c>
      <c r="AX79" s="26"/>
      <c r="AY79" s="26"/>
      <c r="AZ79" s="26">
        <f t="shared" si="47"/>
        <v>0</v>
      </c>
      <c r="BA79" s="26"/>
      <c r="BB79" s="26"/>
      <c r="BC79" s="26"/>
      <c r="BD79" s="26">
        <f t="shared" si="48"/>
        <v>0</v>
      </c>
      <c r="BE79" s="26"/>
      <c r="BF79" s="26"/>
      <c r="BG79" s="26">
        <f t="shared" si="49"/>
        <v>0</v>
      </c>
      <c r="BH79" s="26"/>
      <c r="BI79" s="26"/>
      <c r="BJ79" s="26">
        <f t="shared" si="50"/>
        <v>0</v>
      </c>
      <c r="BK79" s="26"/>
      <c r="BL79" s="26"/>
      <c r="BM79" s="26">
        <f t="shared" si="51"/>
        <v>0</v>
      </c>
      <c r="BN79" s="26"/>
      <c r="BO79" s="26"/>
      <c r="BP79" s="26"/>
      <c r="BQ79" s="26"/>
      <c r="BR79" s="26"/>
      <c r="BS79" s="26">
        <f t="shared" si="52"/>
        <v>0</v>
      </c>
      <c r="BT79" s="26"/>
      <c r="BU79" s="26"/>
      <c r="BV79" s="26">
        <f t="shared" si="53"/>
        <v>0</v>
      </c>
      <c r="BW79" s="26"/>
      <c r="BX79" s="26"/>
      <c r="BY79" s="26">
        <f t="shared" si="54"/>
        <v>0</v>
      </c>
      <c r="BZ79" s="26"/>
      <c r="CA79" s="26"/>
      <c r="CB79" s="26">
        <f t="shared" si="55"/>
        <v>0</v>
      </c>
      <c r="CC79" s="26"/>
      <c r="CD79" s="26"/>
      <c r="CE79" s="26">
        <f t="shared" si="56"/>
        <v>0</v>
      </c>
      <c r="CF79" s="26"/>
      <c r="CG79" s="26"/>
      <c r="CH79" s="26">
        <f t="shared" si="57"/>
        <v>0</v>
      </c>
      <c r="CI79" s="26"/>
      <c r="CJ79" s="26"/>
      <c r="CK79" s="26">
        <f t="shared" si="58"/>
        <v>0</v>
      </c>
      <c r="CL79" s="26"/>
      <c r="CM79" s="26"/>
      <c r="CN79" s="26">
        <f t="shared" si="59"/>
        <v>0</v>
      </c>
      <c r="CO79" s="26"/>
      <c r="CP79" s="26"/>
      <c r="CQ79" s="26">
        <f t="shared" si="60"/>
        <v>0</v>
      </c>
      <c r="CR79" s="26"/>
      <c r="CS79" s="26"/>
      <c r="CT79" s="26">
        <f t="shared" si="34"/>
        <v>0</v>
      </c>
      <c r="CU79" s="26">
        <f t="shared" si="34"/>
        <v>0</v>
      </c>
      <c r="CV79" s="26">
        <f t="shared" si="34"/>
        <v>0</v>
      </c>
      <c r="CW79" s="26">
        <f t="shared" si="65"/>
        <v>0</v>
      </c>
      <c r="CX79" s="26"/>
      <c r="CY79" s="26"/>
      <c r="CZ79" s="26">
        <f t="shared" si="61"/>
        <v>0</v>
      </c>
      <c r="DA79" s="26"/>
      <c r="DB79" s="26"/>
      <c r="DC79" s="26">
        <f t="shared" si="62"/>
        <v>0</v>
      </c>
      <c r="DD79" s="26"/>
      <c r="DE79" s="26"/>
      <c r="DF79" s="27">
        <f t="shared" si="33"/>
        <v>4830</v>
      </c>
      <c r="DG79" s="27">
        <f t="shared" si="33"/>
        <v>4073</v>
      </c>
      <c r="DH79" s="27">
        <f t="shared" si="33"/>
        <v>757</v>
      </c>
    </row>
    <row r="80" spans="1:112" ht="15.75" x14ac:dyDescent="0.2">
      <c r="A80" s="25" t="s">
        <v>147</v>
      </c>
      <c r="B80" s="26">
        <f t="shared" si="35"/>
        <v>0</v>
      </c>
      <c r="C80" s="26"/>
      <c r="D80" s="26"/>
      <c r="E80" s="26">
        <f t="shared" si="36"/>
        <v>15900</v>
      </c>
      <c r="F80" s="26">
        <v>1000</v>
      </c>
      <c r="G80" s="26">
        <v>14900</v>
      </c>
      <c r="H80" s="26">
        <f t="shared" si="37"/>
        <v>0</v>
      </c>
      <c r="I80" s="26"/>
      <c r="J80" s="26"/>
      <c r="K80" s="26">
        <f t="shared" si="38"/>
        <v>0</v>
      </c>
      <c r="L80" s="26"/>
      <c r="M80" s="26"/>
      <c r="N80" s="26">
        <f t="shared" si="39"/>
        <v>0</v>
      </c>
      <c r="O80" s="26"/>
      <c r="P80" s="26"/>
      <c r="Q80" s="26">
        <f t="shared" si="40"/>
        <v>0</v>
      </c>
      <c r="R80" s="26"/>
      <c r="S80" s="26"/>
      <c r="T80" s="26">
        <f t="shared" si="41"/>
        <v>0</v>
      </c>
      <c r="U80" s="26">
        <f t="shared" si="42"/>
        <v>0</v>
      </c>
      <c r="V80" s="26">
        <f t="shared" si="43"/>
        <v>0</v>
      </c>
      <c r="W80" s="26">
        <f t="shared" si="44"/>
        <v>0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>
        <f t="shared" si="45"/>
        <v>0</v>
      </c>
      <c r="AK80" s="26"/>
      <c r="AL80" s="26"/>
      <c r="AM80" s="26"/>
      <c r="AN80" s="26"/>
      <c r="AO80" s="26"/>
      <c r="AP80" s="26"/>
      <c r="AQ80" s="26"/>
      <c r="AR80" s="26"/>
      <c r="AS80" s="26">
        <f t="shared" si="63"/>
        <v>0</v>
      </c>
      <c r="AT80" s="26">
        <f t="shared" si="64"/>
        <v>0</v>
      </c>
      <c r="AU80" s="26"/>
      <c r="AV80" s="26"/>
      <c r="AW80" s="26">
        <f t="shared" si="46"/>
        <v>0</v>
      </c>
      <c r="AX80" s="26"/>
      <c r="AY80" s="26"/>
      <c r="AZ80" s="26">
        <f t="shared" si="47"/>
        <v>0</v>
      </c>
      <c r="BA80" s="26"/>
      <c r="BB80" s="26"/>
      <c r="BC80" s="26"/>
      <c r="BD80" s="26">
        <f t="shared" si="48"/>
        <v>0</v>
      </c>
      <c r="BE80" s="26"/>
      <c r="BF80" s="26"/>
      <c r="BG80" s="26">
        <f t="shared" si="49"/>
        <v>0</v>
      </c>
      <c r="BH80" s="26"/>
      <c r="BI80" s="26"/>
      <c r="BJ80" s="26">
        <f t="shared" si="50"/>
        <v>0</v>
      </c>
      <c r="BK80" s="26"/>
      <c r="BL80" s="26"/>
      <c r="BM80" s="26">
        <f t="shared" si="51"/>
        <v>0</v>
      </c>
      <c r="BN80" s="26"/>
      <c r="BO80" s="26"/>
      <c r="BP80" s="26"/>
      <c r="BQ80" s="26"/>
      <c r="BR80" s="26"/>
      <c r="BS80" s="26">
        <f t="shared" si="52"/>
        <v>0</v>
      </c>
      <c r="BT80" s="26"/>
      <c r="BU80" s="26"/>
      <c r="BV80" s="26">
        <f t="shared" si="53"/>
        <v>0</v>
      </c>
      <c r="BW80" s="26"/>
      <c r="BX80" s="26"/>
      <c r="BY80" s="26">
        <f t="shared" si="54"/>
        <v>0</v>
      </c>
      <c r="BZ80" s="26"/>
      <c r="CA80" s="26"/>
      <c r="CB80" s="26">
        <f t="shared" si="55"/>
        <v>0</v>
      </c>
      <c r="CC80" s="26"/>
      <c r="CD80" s="26"/>
      <c r="CE80" s="26">
        <f t="shared" si="56"/>
        <v>0</v>
      </c>
      <c r="CF80" s="26"/>
      <c r="CG80" s="26"/>
      <c r="CH80" s="26">
        <f t="shared" si="57"/>
        <v>0</v>
      </c>
      <c r="CI80" s="26"/>
      <c r="CJ80" s="26"/>
      <c r="CK80" s="26">
        <f t="shared" si="58"/>
        <v>0</v>
      </c>
      <c r="CL80" s="26"/>
      <c r="CM80" s="26"/>
      <c r="CN80" s="26">
        <f t="shared" si="59"/>
        <v>0</v>
      </c>
      <c r="CO80" s="26"/>
      <c r="CP80" s="26"/>
      <c r="CQ80" s="26">
        <f t="shared" si="60"/>
        <v>0</v>
      </c>
      <c r="CR80" s="26"/>
      <c r="CS80" s="26"/>
      <c r="CT80" s="26">
        <f t="shared" si="34"/>
        <v>0</v>
      </c>
      <c r="CU80" s="26">
        <f t="shared" si="34"/>
        <v>0</v>
      </c>
      <c r="CV80" s="26">
        <f t="shared" si="34"/>
        <v>0</v>
      </c>
      <c r="CW80" s="26">
        <f t="shared" si="65"/>
        <v>0</v>
      </c>
      <c r="CX80" s="26"/>
      <c r="CY80" s="26"/>
      <c r="CZ80" s="26">
        <f t="shared" si="61"/>
        <v>0</v>
      </c>
      <c r="DA80" s="26"/>
      <c r="DB80" s="26"/>
      <c r="DC80" s="26">
        <f t="shared" si="62"/>
        <v>0</v>
      </c>
      <c r="DD80" s="26"/>
      <c r="DE80" s="26"/>
      <c r="DF80" s="27">
        <f t="shared" si="33"/>
        <v>15900</v>
      </c>
      <c r="DG80" s="27">
        <f t="shared" si="33"/>
        <v>1000</v>
      </c>
      <c r="DH80" s="27">
        <f t="shared" si="33"/>
        <v>14900</v>
      </c>
    </row>
    <row r="81" spans="1:112" ht="15.75" x14ac:dyDescent="0.2">
      <c r="A81" s="25" t="s">
        <v>148</v>
      </c>
      <c r="B81" s="26">
        <f t="shared" si="35"/>
        <v>0</v>
      </c>
      <c r="C81" s="26"/>
      <c r="D81" s="26"/>
      <c r="E81" s="26">
        <f t="shared" si="36"/>
        <v>0</v>
      </c>
      <c r="F81" s="26"/>
      <c r="G81" s="26"/>
      <c r="H81" s="26">
        <f t="shared" si="37"/>
        <v>0</v>
      </c>
      <c r="I81" s="26"/>
      <c r="J81" s="26"/>
      <c r="K81" s="26">
        <f t="shared" si="38"/>
        <v>5790</v>
      </c>
      <c r="L81" s="26">
        <v>5790</v>
      </c>
      <c r="M81" s="26"/>
      <c r="N81" s="26">
        <f t="shared" si="39"/>
        <v>630</v>
      </c>
      <c r="O81" s="26">
        <v>630</v>
      </c>
      <c r="P81" s="26"/>
      <c r="Q81" s="26">
        <f t="shared" si="40"/>
        <v>3526</v>
      </c>
      <c r="R81" s="26">
        <f>8980-5790</f>
        <v>3190</v>
      </c>
      <c r="S81" s="26">
        <v>336</v>
      </c>
      <c r="T81" s="26">
        <f t="shared" si="41"/>
        <v>378</v>
      </c>
      <c r="U81" s="26">
        <f t="shared" si="42"/>
        <v>300</v>
      </c>
      <c r="V81" s="26">
        <f t="shared" si="43"/>
        <v>78</v>
      </c>
      <c r="W81" s="26">
        <f t="shared" si="44"/>
        <v>300</v>
      </c>
      <c r="X81" s="26">
        <f>930-630</f>
        <v>300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f t="shared" si="45"/>
        <v>78</v>
      </c>
      <c r="AK81" s="26">
        <v>78</v>
      </c>
      <c r="AL81" s="26">
        <v>0</v>
      </c>
      <c r="AM81" s="26"/>
      <c r="AN81" s="26"/>
      <c r="AO81" s="26"/>
      <c r="AP81" s="26"/>
      <c r="AQ81" s="26"/>
      <c r="AR81" s="26"/>
      <c r="AS81" s="26">
        <f t="shared" si="63"/>
        <v>0</v>
      </c>
      <c r="AT81" s="26">
        <f t="shared" si="64"/>
        <v>0</v>
      </c>
      <c r="AU81" s="26"/>
      <c r="AV81" s="26"/>
      <c r="AW81" s="26">
        <f t="shared" si="46"/>
        <v>0</v>
      </c>
      <c r="AX81" s="26"/>
      <c r="AY81" s="26"/>
      <c r="AZ81" s="26">
        <f t="shared" si="47"/>
        <v>0</v>
      </c>
      <c r="BA81" s="26"/>
      <c r="BB81" s="26"/>
      <c r="BC81" s="26"/>
      <c r="BD81" s="26">
        <f t="shared" si="48"/>
        <v>0</v>
      </c>
      <c r="BE81" s="26"/>
      <c r="BF81" s="26"/>
      <c r="BG81" s="26">
        <f t="shared" si="49"/>
        <v>0</v>
      </c>
      <c r="BH81" s="26"/>
      <c r="BI81" s="26"/>
      <c r="BJ81" s="26">
        <f t="shared" si="50"/>
        <v>0</v>
      </c>
      <c r="BK81" s="26"/>
      <c r="BL81" s="26"/>
      <c r="BM81" s="26">
        <f t="shared" si="51"/>
        <v>0</v>
      </c>
      <c r="BN81" s="26"/>
      <c r="BO81" s="26"/>
      <c r="BP81" s="26"/>
      <c r="BQ81" s="26"/>
      <c r="BR81" s="26"/>
      <c r="BS81" s="26">
        <f t="shared" si="52"/>
        <v>0</v>
      </c>
      <c r="BT81" s="26"/>
      <c r="BU81" s="26"/>
      <c r="BV81" s="26">
        <f t="shared" si="53"/>
        <v>0</v>
      </c>
      <c r="BW81" s="26"/>
      <c r="BX81" s="26"/>
      <c r="BY81" s="26">
        <f t="shared" si="54"/>
        <v>0</v>
      </c>
      <c r="BZ81" s="26"/>
      <c r="CA81" s="26"/>
      <c r="CB81" s="26">
        <f t="shared" si="55"/>
        <v>0</v>
      </c>
      <c r="CC81" s="26"/>
      <c r="CD81" s="26"/>
      <c r="CE81" s="26">
        <f t="shared" si="56"/>
        <v>0</v>
      </c>
      <c r="CF81" s="26"/>
      <c r="CG81" s="26"/>
      <c r="CH81" s="26">
        <f t="shared" si="57"/>
        <v>0</v>
      </c>
      <c r="CI81" s="26"/>
      <c r="CJ81" s="26"/>
      <c r="CK81" s="26">
        <f t="shared" si="58"/>
        <v>0</v>
      </c>
      <c r="CL81" s="26"/>
      <c r="CM81" s="26"/>
      <c r="CN81" s="26">
        <f t="shared" si="59"/>
        <v>0</v>
      </c>
      <c r="CO81" s="26"/>
      <c r="CP81" s="26"/>
      <c r="CQ81" s="26">
        <f t="shared" si="60"/>
        <v>0</v>
      </c>
      <c r="CR81" s="26"/>
      <c r="CS81" s="26"/>
      <c r="CT81" s="26">
        <f t="shared" si="34"/>
        <v>0</v>
      </c>
      <c r="CU81" s="26">
        <f t="shared" si="34"/>
        <v>0</v>
      </c>
      <c r="CV81" s="26">
        <f t="shared" si="34"/>
        <v>0</v>
      </c>
      <c r="CW81" s="26">
        <f t="shared" si="65"/>
        <v>0</v>
      </c>
      <c r="CX81" s="26"/>
      <c r="CY81" s="26"/>
      <c r="CZ81" s="26">
        <f t="shared" si="61"/>
        <v>0</v>
      </c>
      <c r="DA81" s="26"/>
      <c r="DB81" s="26"/>
      <c r="DC81" s="26">
        <f t="shared" si="62"/>
        <v>0</v>
      </c>
      <c r="DD81" s="26"/>
      <c r="DE81" s="26"/>
      <c r="DF81" s="27">
        <f t="shared" si="33"/>
        <v>10324</v>
      </c>
      <c r="DG81" s="27">
        <f t="shared" si="33"/>
        <v>9910</v>
      </c>
      <c r="DH81" s="27">
        <f t="shared" si="33"/>
        <v>414</v>
      </c>
    </row>
    <row r="82" spans="1:112" ht="22.5" customHeight="1" x14ac:dyDescent="0.2">
      <c r="A82" s="25" t="s">
        <v>149</v>
      </c>
      <c r="B82" s="26">
        <f t="shared" si="35"/>
        <v>940</v>
      </c>
      <c r="C82" s="26">
        <v>940</v>
      </c>
      <c r="D82" s="26">
        <v>0</v>
      </c>
      <c r="E82" s="26">
        <f t="shared" si="36"/>
        <v>115</v>
      </c>
      <c r="F82" s="26">
        <v>115</v>
      </c>
      <c r="G82" s="26">
        <v>0</v>
      </c>
      <c r="H82" s="26">
        <f t="shared" si="37"/>
        <v>0</v>
      </c>
      <c r="I82" s="26">
        <v>0</v>
      </c>
      <c r="J82" s="26">
        <v>0</v>
      </c>
      <c r="K82" s="26">
        <f t="shared" si="38"/>
        <v>0</v>
      </c>
      <c r="L82" s="26">
        <v>0</v>
      </c>
      <c r="M82" s="26">
        <v>0</v>
      </c>
      <c r="N82" s="26">
        <f t="shared" si="39"/>
        <v>0</v>
      </c>
      <c r="O82" s="26">
        <v>0</v>
      </c>
      <c r="P82" s="26">
        <v>0</v>
      </c>
      <c r="Q82" s="26">
        <f t="shared" si="40"/>
        <v>1703</v>
      </c>
      <c r="R82" s="26">
        <v>1703</v>
      </c>
      <c r="S82" s="26">
        <v>0</v>
      </c>
      <c r="T82" s="26">
        <f t="shared" si="41"/>
        <v>742</v>
      </c>
      <c r="U82" s="26">
        <f t="shared" si="42"/>
        <v>742</v>
      </c>
      <c r="V82" s="26">
        <f t="shared" si="43"/>
        <v>0</v>
      </c>
      <c r="W82" s="26">
        <f t="shared" si="44"/>
        <v>642</v>
      </c>
      <c r="X82" s="26">
        <v>642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>
        <f t="shared" si="45"/>
        <v>0</v>
      </c>
      <c r="AK82" s="26"/>
      <c r="AL82" s="26"/>
      <c r="AM82" s="26"/>
      <c r="AN82" s="26"/>
      <c r="AO82" s="26"/>
      <c r="AP82" s="26"/>
      <c r="AQ82" s="26"/>
      <c r="AR82" s="26"/>
      <c r="AS82" s="26">
        <f t="shared" si="63"/>
        <v>0</v>
      </c>
      <c r="AT82" s="26">
        <f t="shared" si="64"/>
        <v>0</v>
      </c>
      <c r="AU82" s="26"/>
      <c r="AV82" s="26"/>
      <c r="AW82" s="26">
        <f t="shared" si="46"/>
        <v>0</v>
      </c>
      <c r="AX82" s="26"/>
      <c r="AY82" s="26"/>
      <c r="AZ82" s="26">
        <f t="shared" si="47"/>
        <v>0</v>
      </c>
      <c r="BA82" s="26"/>
      <c r="BB82" s="26"/>
      <c r="BC82" s="26"/>
      <c r="BD82" s="26">
        <f t="shared" si="48"/>
        <v>0</v>
      </c>
      <c r="BE82" s="26"/>
      <c r="BF82" s="26"/>
      <c r="BG82" s="26">
        <f t="shared" si="49"/>
        <v>0</v>
      </c>
      <c r="BH82" s="26"/>
      <c r="BI82" s="26"/>
      <c r="BJ82" s="26">
        <f t="shared" si="50"/>
        <v>0</v>
      </c>
      <c r="BK82" s="26"/>
      <c r="BL82" s="26"/>
      <c r="BM82" s="26">
        <f t="shared" si="51"/>
        <v>100</v>
      </c>
      <c r="BN82" s="26">
        <v>100</v>
      </c>
      <c r="BO82" s="26"/>
      <c r="BP82" s="26"/>
      <c r="BQ82" s="26"/>
      <c r="BR82" s="26"/>
      <c r="BS82" s="26">
        <f t="shared" si="52"/>
        <v>0</v>
      </c>
      <c r="BT82" s="26"/>
      <c r="BU82" s="26"/>
      <c r="BV82" s="26">
        <f t="shared" si="53"/>
        <v>0</v>
      </c>
      <c r="BW82" s="26"/>
      <c r="BX82" s="26"/>
      <c r="BY82" s="26">
        <f t="shared" si="54"/>
        <v>0</v>
      </c>
      <c r="BZ82" s="26"/>
      <c r="CA82" s="26"/>
      <c r="CB82" s="26">
        <f t="shared" si="55"/>
        <v>0</v>
      </c>
      <c r="CC82" s="26"/>
      <c r="CD82" s="26"/>
      <c r="CE82" s="26">
        <f t="shared" si="56"/>
        <v>0</v>
      </c>
      <c r="CF82" s="26"/>
      <c r="CG82" s="26"/>
      <c r="CH82" s="26">
        <f t="shared" si="57"/>
        <v>0</v>
      </c>
      <c r="CI82" s="26"/>
      <c r="CJ82" s="26"/>
      <c r="CK82" s="26">
        <f t="shared" si="58"/>
        <v>0</v>
      </c>
      <c r="CL82" s="26"/>
      <c r="CM82" s="26"/>
      <c r="CN82" s="26">
        <f t="shared" si="59"/>
        <v>0</v>
      </c>
      <c r="CO82" s="26"/>
      <c r="CP82" s="26"/>
      <c r="CQ82" s="26">
        <f t="shared" si="60"/>
        <v>0</v>
      </c>
      <c r="CR82" s="26"/>
      <c r="CS82" s="26"/>
      <c r="CT82" s="26">
        <f t="shared" si="34"/>
        <v>0</v>
      </c>
      <c r="CU82" s="26">
        <f t="shared" si="34"/>
        <v>0</v>
      </c>
      <c r="CV82" s="26">
        <f t="shared" si="34"/>
        <v>0</v>
      </c>
      <c r="CW82" s="26">
        <f t="shared" si="65"/>
        <v>0</v>
      </c>
      <c r="CX82" s="26"/>
      <c r="CY82" s="26"/>
      <c r="CZ82" s="26">
        <f t="shared" si="61"/>
        <v>0</v>
      </c>
      <c r="DA82" s="26"/>
      <c r="DB82" s="26"/>
      <c r="DC82" s="26">
        <f t="shared" si="62"/>
        <v>0</v>
      </c>
      <c r="DD82" s="26"/>
      <c r="DE82" s="26"/>
      <c r="DF82" s="27">
        <f t="shared" si="33"/>
        <v>3500</v>
      </c>
      <c r="DG82" s="27">
        <f t="shared" si="33"/>
        <v>3500</v>
      </c>
      <c r="DH82" s="27">
        <f t="shared" si="33"/>
        <v>0</v>
      </c>
    </row>
    <row r="83" spans="1:112" ht="15.75" x14ac:dyDescent="0.2">
      <c r="A83" s="25" t="s">
        <v>150</v>
      </c>
      <c r="B83" s="26">
        <f t="shared" si="35"/>
        <v>0</v>
      </c>
      <c r="C83" s="26"/>
      <c r="D83" s="26"/>
      <c r="E83" s="26">
        <f t="shared" si="36"/>
        <v>0</v>
      </c>
      <c r="F83" s="26"/>
      <c r="G83" s="26"/>
      <c r="H83" s="26">
        <f t="shared" si="37"/>
        <v>0</v>
      </c>
      <c r="I83" s="26"/>
      <c r="J83" s="26"/>
      <c r="K83" s="26">
        <f t="shared" si="38"/>
        <v>0</v>
      </c>
      <c r="L83" s="26"/>
      <c r="M83" s="26"/>
      <c r="N83" s="26">
        <f t="shared" si="39"/>
        <v>0</v>
      </c>
      <c r="O83" s="26"/>
      <c r="P83" s="26"/>
      <c r="Q83" s="26">
        <f t="shared" si="40"/>
        <v>0</v>
      </c>
      <c r="R83" s="26"/>
      <c r="S83" s="26"/>
      <c r="T83" s="26">
        <f t="shared" si="41"/>
        <v>2500</v>
      </c>
      <c r="U83" s="26">
        <f t="shared" si="42"/>
        <v>2500</v>
      </c>
      <c r="V83" s="26">
        <f t="shared" si="43"/>
        <v>0</v>
      </c>
      <c r="W83" s="26">
        <f t="shared" si="44"/>
        <v>0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f t="shared" si="45"/>
        <v>0</v>
      </c>
      <c r="AK83" s="26"/>
      <c r="AL83" s="26"/>
      <c r="AM83" s="26"/>
      <c r="AN83" s="26"/>
      <c r="AO83" s="26"/>
      <c r="AP83" s="26"/>
      <c r="AQ83" s="26"/>
      <c r="AR83" s="26"/>
      <c r="AS83" s="26">
        <f t="shared" si="63"/>
        <v>0</v>
      </c>
      <c r="AT83" s="26">
        <f t="shared" si="64"/>
        <v>0</v>
      </c>
      <c r="AU83" s="26"/>
      <c r="AV83" s="26"/>
      <c r="AW83" s="26">
        <f t="shared" si="46"/>
        <v>0</v>
      </c>
      <c r="AX83" s="26"/>
      <c r="AY83" s="26"/>
      <c r="AZ83" s="26">
        <f t="shared" si="47"/>
        <v>0</v>
      </c>
      <c r="BA83" s="26"/>
      <c r="BB83" s="26"/>
      <c r="BC83" s="26"/>
      <c r="BD83" s="26">
        <f t="shared" si="48"/>
        <v>0</v>
      </c>
      <c r="BE83" s="26"/>
      <c r="BF83" s="26"/>
      <c r="BG83" s="26">
        <f t="shared" si="49"/>
        <v>0</v>
      </c>
      <c r="BH83" s="26"/>
      <c r="BI83" s="26"/>
      <c r="BJ83" s="26">
        <f t="shared" si="50"/>
        <v>0</v>
      </c>
      <c r="BK83" s="26"/>
      <c r="BL83" s="26"/>
      <c r="BM83" s="26">
        <f t="shared" si="51"/>
        <v>0</v>
      </c>
      <c r="BN83" s="26"/>
      <c r="BO83" s="26"/>
      <c r="BP83" s="26"/>
      <c r="BQ83" s="26"/>
      <c r="BR83" s="26"/>
      <c r="BS83" s="26">
        <f t="shared" si="52"/>
        <v>0</v>
      </c>
      <c r="BT83" s="26"/>
      <c r="BU83" s="26"/>
      <c r="BV83" s="26">
        <f t="shared" si="53"/>
        <v>0</v>
      </c>
      <c r="BW83" s="26"/>
      <c r="BX83" s="26"/>
      <c r="BY83" s="26">
        <f t="shared" si="54"/>
        <v>0</v>
      </c>
      <c r="BZ83" s="26"/>
      <c r="CA83" s="26"/>
      <c r="CB83" s="26">
        <f t="shared" si="55"/>
        <v>0</v>
      </c>
      <c r="CC83" s="26"/>
      <c r="CD83" s="26"/>
      <c r="CE83" s="26">
        <f t="shared" si="56"/>
        <v>0</v>
      </c>
      <c r="CF83" s="26"/>
      <c r="CG83" s="26"/>
      <c r="CH83" s="26">
        <f t="shared" si="57"/>
        <v>0</v>
      </c>
      <c r="CI83" s="26"/>
      <c r="CJ83" s="26"/>
      <c r="CK83" s="26">
        <f t="shared" si="58"/>
        <v>0</v>
      </c>
      <c r="CL83" s="26"/>
      <c r="CM83" s="26"/>
      <c r="CN83" s="26">
        <f t="shared" si="59"/>
        <v>2500</v>
      </c>
      <c r="CO83" s="26">
        <v>2500</v>
      </c>
      <c r="CP83" s="26"/>
      <c r="CQ83" s="26">
        <f t="shared" si="60"/>
        <v>0</v>
      </c>
      <c r="CR83" s="26"/>
      <c r="CS83" s="26"/>
      <c r="CT83" s="26">
        <f t="shared" si="34"/>
        <v>0</v>
      </c>
      <c r="CU83" s="26">
        <f t="shared" si="34"/>
        <v>0</v>
      </c>
      <c r="CV83" s="26">
        <f t="shared" si="34"/>
        <v>0</v>
      </c>
      <c r="CW83" s="26">
        <f t="shared" si="65"/>
        <v>0</v>
      </c>
      <c r="CX83" s="26"/>
      <c r="CY83" s="26"/>
      <c r="CZ83" s="26">
        <f t="shared" si="61"/>
        <v>0</v>
      </c>
      <c r="DA83" s="26"/>
      <c r="DB83" s="26"/>
      <c r="DC83" s="26">
        <f t="shared" si="62"/>
        <v>0</v>
      </c>
      <c r="DD83" s="26"/>
      <c r="DE83" s="26"/>
      <c r="DF83" s="27">
        <f>B83+E83+H83+K83+N83+Q83+T83</f>
        <v>2500</v>
      </c>
      <c r="DG83" s="27">
        <f t="shared" si="33"/>
        <v>2500</v>
      </c>
      <c r="DH83" s="27">
        <f t="shared" si="33"/>
        <v>0</v>
      </c>
    </row>
    <row r="84" spans="1:112" ht="47.25" x14ac:dyDescent="0.2">
      <c r="A84" s="34" t="s">
        <v>154</v>
      </c>
      <c r="B84" s="26"/>
      <c r="C84" s="26"/>
      <c r="D84" s="26"/>
      <c r="E84" s="26">
        <f t="shared" si="36"/>
        <v>2000</v>
      </c>
      <c r="F84" s="26">
        <v>1400</v>
      </c>
      <c r="G84" s="26">
        <v>600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7">
        <f>B84+E84+H84+K84+N84+Q84+T84</f>
        <v>2000</v>
      </c>
      <c r="DG84" s="27">
        <f t="shared" si="33"/>
        <v>1400</v>
      </c>
      <c r="DH84" s="27">
        <f t="shared" si="33"/>
        <v>600</v>
      </c>
    </row>
    <row r="85" spans="1:112" ht="15.75" x14ac:dyDescent="0.2">
      <c r="A85" s="35" t="s">
        <v>153</v>
      </c>
      <c r="B85" s="26">
        <f t="shared" si="35"/>
        <v>0</v>
      </c>
      <c r="C85" s="26"/>
      <c r="D85" s="26"/>
      <c r="E85" s="26">
        <f t="shared" si="36"/>
        <v>1450</v>
      </c>
      <c r="F85" s="26">
        <v>1450</v>
      </c>
      <c r="G85" s="26"/>
      <c r="H85" s="26">
        <f t="shared" si="37"/>
        <v>0</v>
      </c>
      <c r="I85" s="26"/>
      <c r="J85" s="26"/>
      <c r="K85" s="26">
        <f t="shared" si="38"/>
        <v>0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7">
        <f t="shared" si="33"/>
        <v>1450</v>
      </c>
      <c r="DG85" s="27">
        <f t="shared" si="33"/>
        <v>1450</v>
      </c>
      <c r="DH85" s="27">
        <f t="shared" si="33"/>
        <v>0</v>
      </c>
    </row>
    <row r="86" spans="1:112" ht="31.5" x14ac:dyDescent="0.2">
      <c r="A86" s="31" t="s">
        <v>151</v>
      </c>
      <c r="B86" s="27">
        <f t="shared" si="35"/>
        <v>178208</v>
      </c>
      <c r="C86" s="27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</f>
        <v>140866</v>
      </c>
      <c r="D86" s="27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</f>
        <v>37342</v>
      </c>
      <c r="E86" s="27">
        <f>F86+G86</f>
        <v>140809</v>
      </c>
      <c r="F86" s="27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</f>
        <v>97330</v>
      </c>
      <c r="G86" s="27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</f>
        <v>43479</v>
      </c>
      <c r="H86" s="27">
        <f>J86+I86</f>
        <v>140182</v>
      </c>
      <c r="I86" s="27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</f>
        <v>97419</v>
      </c>
      <c r="J86" s="27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</f>
        <v>42763</v>
      </c>
      <c r="K86" s="27">
        <f>SUM(L86:M86)</f>
        <v>206989</v>
      </c>
      <c r="L86" s="27">
        <f>L7+L8+L9+L10+L11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+L84+L85</f>
        <v>190240</v>
      </c>
      <c r="M86" s="27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+M84+M85</f>
        <v>16749</v>
      </c>
      <c r="N86" s="27">
        <f>SUM(O86:P86)</f>
        <v>66545</v>
      </c>
      <c r="O86" s="27">
        <f>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</f>
        <v>50603</v>
      </c>
      <c r="P86" s="27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</f>
        <v>15942</v>
      </c>
      <c r="Q86" s="27">
        <f>SUM(R86:S86)</f>
        <v>299187</v>
      </c>
      <c r="R86" s="27">
        <f>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+R84+R85</f>
        <v>215180</v>
      </c>
      <c r="S86" s="27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+S84+S85</f>
        <v>84007</v>
      </c>
      <c r="T86" s="27">
        <f>SUM(U86:V86)</f>
        <v>168985</v>
      </c>
      <c r="U86" s="27">
        <f>W86+AU86+AX86+BA86+BC86+BE86+BH86+BK86+BN86+BP86+BQ86+BR86+BT86+BW86+BZ86+CC86+CF86+CI86+CL86+CO86+CR86+CU86</f>
        <v>127413</v>
      </c>
      <c r="V86" s="27">
        <f>AJ86+AV86+AY86+BB86+BF86+BI86+BL86+BO86+BU86+BX86+CA86+CD86+CG86+CJ86+CM86+CP86+CS86+CV86</f>
        <v>41572</v>
      </c>
      <c r="W86" s="27">
        <f>X86+Y86+Z86+AA86+AB86+AC86+AD86+AE86+AF86+AG86+AH86+AI86</f>
        <v>89740</v>
      </c>
      <c r="X86" s="27">
        <f>X7+X8+X9+X10+X11+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+X84+X85</f>
        <v>45377</v>
      </c>
      <c r="Y86" s="27">
        <f>Y7+Y8+Y9+Y10+Y11+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</f>
        <v>39094</v>
      </c>
      <c r="Z86" s="27">
        <f>Z7+Z8+Z9+Z10+Z11+Z12+Z13+Z14+Z15+Z16+Z17+Z18+Z19+Z20+Z21+Z22+Z23+Z24+Z25+Z26+Z27+Z28+Z29+Z30+Z31+Z32+Z33+Z34+Z35+Z36+Z37+Z38+Z39+Z40+Z41+Z42+Z43+Z44+Z45+Z46+Z47+Z48+Z49+Z50+Z51+Z52+Z53+Z54+Z55+Z56+Z57+Z58+Z59+Z60+Z61+Z62+Z63+Z64+Z65+Z66+Z67+Z68+Z69+Z70+Z71+Z72+Z73+Z74+Z75+Z76+Z77+Z78+Z79+Z80+Z81+Z82+Z83+Z84+Z85</f>
        <v>401</v>
      </c>
      <c r="AA86" s="27">
        <f t="shared" ref="AA86:AF86" si="66">AA7+AA8+AA9+AA10+AA11+AA12+AA13+AA14+AA15+AA16+AA17+AA18+AA19+AA20+AA21+AA22+AA23+AA24+AA25+AA26+AA27+AA28+AA29+AA30+AA31+AA32+AA33+AA34+AA35+AA36+AA37+AA38+AA39+AA40+AA41+AA42+AA43+AA44+AA45+AA46+AA47+AA48+AA49+AA50+AA51+AA52+AA53+AA54+AA55+AA56+AA57+AA58+AA59+AA60+AA61+AA62+AA63+AA64+AA65+AA66+AA67+AA68+AA69+AA70+AA71+AA72+AA73+AA74+AA75+AA76+AA77+AA78+AA79+AA80+AA81+AA82+AA83+AA84+AA85</f>
        <v>0</v>
      </c>
      <c r="AB86" s="27">
        <f t="shared" si="66"/>
        <v>0</v>
      </c>
      <c r="AC86" s="27">
        <f t="shared" si="66"/>
        <v>0</v>
      </c>
      <c r="AD86" s="27">
        <f t="shared" si="66"/>
        <v>0</v>
      </c>
      <c r="AE86" s="27">
        <f t="shared" si="66"/>
        <v>0</v>
      </c>
      <c r="AF86" s="27">
        <f t="shared" si="66"/>
        <v>0</v>
      </c>
      <c r="AG86" s="27">
        <f>AG7+AG8+AG9+AG10+AG11+AG12+AG13+AG14+AG15+AG16+AG17+AG18+AG19+AG20+AG21+AG22+AG23+AG24+AG25+AG26+AG27+AG28+AG29+AG30+AG31+AG32+AG33+AG34+AG35+AG36+AG37+AG38+AG39+AG40+AG41+AG42+AG43+AG44+AG45+AG46+AG47+AG48+AG49+AG50+AG51+AG52+AG53+AG54+AG55+AG56+AG57+AG58+AG59+AG60+AG61+AG62+AG63+AG64+AG65+AG66+AG67+AG68+AG69+AG70+AG71+AG72+AG73+AG74+AG75+AG76+AG77+AG78+AG79+AG80+AG81+AG82+AG83+AG84+AG85</f>
        <v>4868</v>
      </c>
      <c r="AH86" s="27">
        <f t="shared" ref="AH86:AI86" si="67">AH7+AH8+AH9+AH10+AH11+AH12+AH13+AH14+AH15+AH16+AH17+AH18+AH19+AH20+AH21+AH22+AH23+AH24+AH25+AH26+AH27+AH28+AH29+AH30+AH31+AH32+AH33+AH34+AH35+AH36+AH37+AH38+AH39+AH40+AH41+AH42+AH43+AH44+AH45+AH46+AH47+AH48+AH49+AH50+AH51+AH52+AH53+AH54+AH55+AH56+AH57+AH58+AH59+AH60+AH61+AH62+AH63+AH64+AH65+AH66+AH67+AH68+AH69+AH70+AH71+AH72+AH73+AH74+AH75+AH76+AH77+AH78+AH79+AH80+AH81+AH82+AH83+AH84+AH85</f>
        <v>0</v>
      </c>
      <c r="AI86" s="27">
        <f t="shared" si="67"/>
        <v>0</v>
      </c>
      <c r="AJ86" s="27">
        <f>AK86+AL86+AM86+AN86+AO86+AP86+AQ86+AR86</f>
        <v>38172</v>
      </c>
      <c r="AK86" s="27">
        <f>AK7+AK8+AK9+AK10+AK11+AK12+AK13+AK14+AK15+AK16+AK17+AK18+AK19+AK20+AK21+AK22+AK23+AK24+AK25+AK26+AK27+AK28+AK29+AK30+AK31+AK32+AK33+AK34+AK35+AK36+AK37+AK38+AK39+AK40+AK41+AK42+AK43+AK44+AK45+AK46+AK47+AK48+AK49+AK50+AK51+AK52+AK53+AK54+AK55+AK56+AK57+AK58+AK59+AK60+AK61+AK62+AK63+AK64+AK65+AK66+AK67+AK68+AK69+AK70+AK71+AK72+AK73+AK74+AK75+AK76+AK77+AK78+AK79+AK80+AK81+AK82+AK83+AK84+AK85</f>
        <v>16685</v>
      </c>
      <c r="AL86" s="27">
        <f t="shared" ref="AL86:AR86" si="68">AL7+AL8+AL9+AL10+AL11+AL12+AL13+AL14+AL15+AL16+AL17+AL18+AL19+AL20+AL21+AL22+AL23+AL24+AL25+AL26+AL27+AL28+AL29+AL30+AL31+AL32+AL33+AL34+AL35+AL36+AL37+AL38+AL39+AL40+AL41+AL42+AL43+AL44+AL45+AL46+AL47+AL48+AL49+AL50+AL51+AL52+AL53+AL54+AL55+AL56+AL57+AL58+AL59+AL60+AL61+AL62+AL63+AL64+AL65+AL66+AL67+AL68+AL69+AL70+AL71+AL72+AL73+AL74+AL75+AL76+AL77+AL78+AL79+AL80+AL81+AL82+AL83+AL84+AL85</f>
        <v>21482</v>
      </c>
      <c r="AM86" s="27">
        <f t="shared" si="68"/>
        <v>0</v>
      </c>
      <c r="AN86" s="27">
        <f t="shared" si="68"/>
        <v>0</v>
      </c>
      <c r="AO86" s="27">
        <f t="shared" si="68"/>
        <v>0</v>
      </c>
      <c r="AP86" s="27">
        <f t="shared" si="68"/>
        <v>0</v>
      </c>
      <c r="AQ86" s="27">
        <f t="shared" si="68"/>
        <v>0</v>
      </c>
      <c r="AR86" s="27">
        <f t="shared" si="68"/>
        <v>5</v>
      </c>
      <c r="AS86" s="27">
        <f>AT86+AW86</f>
        <v>550</v>
      </c>
      <c r="AT86" s="27">
        <f>AU86+AV86</f>
        <v>550</v>
      </c>
      <c r="AU86" s="27">
        <f>AU7+AU8+AU9+AU10+AU11+AU12+AU13+AU14+AU15+AU16+AU17+AU18+AU19+AU20+AU21+AU22+AU23+AU24+AU25+AU26+AU27+AU28+AU29+AU30+AU31+AU32+AU33+AU34+AU35+AU36+AU37+AU38+AU39+AU40+AU41+AU42+AU43+AU44+AU45+AU46+AU47+AU48+AU49+AU50+AU51+AU52+AU53+AU54+AU55+AU56+AU57+AU58+AU59+AU60+AU61+AU62+AU63+AU64+AU65+AU66+AU67+AU68+AU69+AU70+AU71+AU72+AU73+AU74+AU75+AU76+AU77+AU78+AU79+AU80+AU81+AU82+AU83+AU84+AU85</f>
        <v>550</v>
      </c>
      <c r="AV86" s="27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+AV84+AV85</f>
        <v>0</v>
      </c>
      <c r="AW86" s="27">
        <f>AX86+AY86</f>
        <v>0</v>
      </c>
      <c r="AX86" s="27">
        <f>AX7+AX8+AX9+AX10+AX11+AX12+AX13+AX14+AX15+AX16+AX17+AX18+AX19+AX20+AX21+AX22+AX23+AX24+AX25+AX26+AX27+AX28+AX29+AX30+AX31+AX32+AX33+AX34+AX35+AX36+AX37+AX38+AX39+AX40+AX41+AX42+AX43+AX44+AX45+AX46+AX47+AX48+AX49+AX50+AX51+AX52+AX53+AX54+AX55+AX56+AX57+AX58+AX59+AX60+AX61+AX62+AX63+AX64+AX65+AX66+AX67+AX68+AX69+AX70+AX71+AX72+AX73+AX74+AX75+AX76+AX77+AX78+AX79+AX80+AX81+AX82+AX83+AX84+AX85</f>
        <v>0</v>
      </c>
      <c r="AY86" s="27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+AY84+AY85</f>
        <v>0</v>
      </c>
      <c r="AZ86" s="27">
        <f>BA86+BC86+BB86</f>
        <v>0</v>
      </c>
      <c r="BA86" s="27">
        <f>BA7+BA8+BA9+BA10+BA11+BA12+BA13+BA14+BA15+BA16+BA17+BA18+BA19+BA20+BA21+BA22+BA23+BA24+BA25+BA26+BA27+BA28+BA29+BA30+BA31+BA32+BA33+BA34+BA35+BA36+BA37+BA38+BA39+BA40+BA41+BA42+BA43+BA44+BA45+BA46+BA47+BA48+BA49+BA50+BA51+BA52+BA53+BA54+BA55+BA56+BA57+BA58+BA59+BA60+BA61+BA62+BA63+BA64+BA65+BA66+BA67+BA68+BA69+BA70+BA71+BA72+BA73+BA74+BA75+BA76+BA77+BA78+BA79+BA80+BA81+BA82+BA83+BA84+BA85</f>
        <v>0</v>
      </c>
      <c r="BB86" s="27">
        <f t="shared" ref="BB86:BC86" si="69"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+BB84+BB85</f>
        <v>0</v>
      </c>
      <c r="BC86" s="27">
        <f t="shared" si="69"/>
        <v>0</v>
      </c>
      <c r="BD86" s="27">
        <f>BE86+BF86</f>
        <v>0</v>
      </c>
      <c r="BE86" s="27">
        <f>BE7+BE8+BE9+BE10+BE11+BE12+BE13+BE14+BE15+BE16+BE17+BE18+BE19+BE20+BE21+BE22+BE23+BE24+BE25+BE26+BE27+BE28+BE29+BE30+BE31+BE32+BE33+BE34+BE35+BE36+BE37+BE38+BE39+BE40+BE41+BE42+BE43+BE44+BE45+BE46+BE47+BE48+BE49+BE50+BE51+BE52+BE53+BE54+BE55+BE56+BE57+BE58+BE59+BE60+BE61+BE62+BE63+BE64+BE65+BE66+BE67+BE68+BE69+BE70+BE71+BE72+BE73+BE74+BE75+BE76+BE77+BE78+BE79+BE80+BE81+BE82+BE83+BE84+BE85</f>
        <v>0</v>
      </c>
      <c r="BF86" s="27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+BF84+BF85</f>
        <v>0</v>
      </c>
      <c r="BG86" s="27">
        <f>BH86+BI86</f>
        <v>2699</v>
      </c>
      <c r="BH86" s="27">
        <f>BH7+BH8+BH9+BH10+BH11+BH12+BH13+BH14+BH15+BH16+BH17+BH18+BH19+BH20+BH21+BH22+BH23+BH24+BH25+BH26+BH27+BH28+BH29+BH30+BH31+BH32+BH33+BH34+BH35+BH36+BH37+BH38+BH39+BH40+BH41+BH42+BH43+BH44+BH45+BH46+BH47+BH48+BH49+BH50+BH51+BH52+BH53+BH54+BH55+BH56+BH57+BH58+BH59+BH60+BH61+BH62+BH63+BH64+BH65+BH66+BH67+BH68+BH69+BH70+BH71+BH72+BH73+BH74+BH75+BH76+BH77+BH78+BH79+BH80+BH81+BH82+BH83+BH84+BH85</f>
        <v>2636</v>
      </c>
      <c r="BI86" s="27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+BI84+BI85</f>
        <v>63</v>
      </c>
      <c r="BJ86" s="27">
        <f>BK86+BL86</f>
        <v>0</v>
      </c>
      <c r="BK86" s="27">
        <f>BK7+BK8+BK9+BK10+BK11+BK12+BK13+BK14+BK15+BK16+BK17+BK18+BK19+BK20+BK21+BK22+BK23+BK24+BK25+BK26+BK27+BK28+BK29+BK30+BK31+BK32+BK33+BK34+BK35+BK36+BK37+BK38+BK39+BK40+BK41+BK42+BK43+BK44+BK45+BK46+BK47+BK48+BK49+BK50+BK51+BK52+BK53+BK54+BK55+BK56+BK57+BK58+BK59+BK60+BK61+BK62+BK63+BK64+BK65+BK66+BK67+BK68+BK69+BK70+BK71+BK72+BK73+BK74+BK75+BK76+BK77+BK78+BK79+BK80+BK81+BK82+BK83+BK84+BK85</f>
        <v>0</v>
      </c>
      <c r="BL86" s="27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+BL84+BL85</f>
        <v>0</v>
      </c>
      <c r="BM86" s="27">
        <f>BN86+BO86+BP86+BQ86+BR86+BS86+BV86+BY86</f>
        <v>11796</v>
      </c>
      <c r="BN86" s="27">
        <f>BN7+BN8+BN9+BN10+BN11+BN12+BN13+BN14+BN15+BN16+BN17+BN18+BN19+BN20+BN21+BN22+BN23+BN24+BN25+BN26+BN27+BN28+BN29+BN30+BN31+BN32+BN33+BN34+BN35+BN36+BN37+BN38+BN39+BN40+BN41+BN42+BN43+BN44+BN45+BN46+BN47+BN48+BN49+BN50+BN51+BN52+BN53+BN54+BN55+BN56+BN57+BN58+BN59+BN60+BN61+BN62+BN63+BN64+BN65+BN66+BN67+BN68+BN69+BN70+BN71+BN72+BN73+BN74+BN75+BN76+BN77+BN78+BN79+BN80+BN81+BN82+BN83+BN84+BN85</f>
        <v>10268</v>
      </c>
      <c r="BO86" s="27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+BO84+BO85</f>
        <v>1116</v>
      </c>
      <c r="BP86" s="27">
        <f t="shared" ref="BP86:BR86" si="70"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+BP84+BP85</f>
        <v>0</v>
      </c>
      <c r="BQ86" s="27">
        <f t="shared" si="70"/>
        <v>0</v>
      </c>
      <c r="BR86" s="27">
        <f t="shared" si="70"/>
        <v>0</v>
      </c>
      <c r="BS86" s="27">
        <f>BT86+BU86</f>
        <v>0</v>
      </c>
      <c r="BT86" s="27">
        <f>BT7+BT8+BT9+BT10+BT11+BT12+BT13+BT14+BT15+BT16+BT17+BT18+BT19+BT20+BT21+BT22+BT23+BT24+BT25+BT26+BT27+BT28+BT29+BT30+BT31+BT32+BT33+BT34+BT35+BT36+BT37+BT38+BT39+BT40+BT41+BT42+BT43+BT44+BT45+BT46+BT47+BT48+BT49+BT50+BT51+BT52+BT53+BT54+BT55+BT56+BT57+BT58+BT59+BT60+BT61+BT62+BT63+BT64+BT65+BT66+BT67+BT68+BT69+BT70+BT71+BT72+BT73+BT74+BT75+BT76+BT77+BT78+BT79+BT80+BT81+BT82+BT83+BT84+BT85</f>
        <v>0</v>
      </c>
      <c r="BU86" s="27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+BU84+BU85</f>
        <v>0</v>
      </c>
      <c r="BV86" s="27">
        <f>BW86+BX86</f>
        <v>412</v>
      </c>
      <c r="BW86" s="27">
        <f>BW7+BW8+BW9+BW10+BW11+BW12+BW13+BW14+BW15+BW16+BW17+BW18+BW19+BW20+BW21+BW22+BW23+BW24+BW25+BW26+BW27+BW28+BW29+BW30+BW31+BW32+BW33+BW34+BW35+BW36+BW37+BW38+BW39+BW40+BW41+BW42+BW43+BW44+BW45+BW46+BW47+BW48+BW49+BW50+BW51+BW52+BW53+BW54+BW55+BW56+BW57+BW58+BW59+BW60+BW61+BW62+BW63+BW64+BW65+BW66+BW67+BW68+BW69+BW70+BW71+BW72+BW73+BW74+BW75+BW76+BW77+BW78+BW79+BW80+BW81+BW82+BW83+BW84+BW85</f>
        <v>346</v>
      </c>
      <c r="BX86" s="27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+BX84+BX85</f>
        <v>66</v>
      </c>
      <c r="BY86" s="27">
        <f>BZ86+CA86</f>
        <v>0</v>
      </c>
      <c r="BZ86" s="27">
        <f>BZ7+BZ8+BZ9+BZ10+BZ11+BZ12+BZ13+BZ14+BZ15+BZ16+BZ17+BZ18+BZ19+BZ20+BZ21+BZ22+BZ23+BZ24+BZ25+BZ26+BZ27+BZ28+BZ29+BZ30+BZ31+BZ32+BZ33+BZ34+BZ35+BZ36+BZ37+BZ38+BZ39+BZ40+BZ41+BZ42+BZ43+BZ44+BZ45+BZ46+BZ47+BZ48+BZ49+BZ50+BZ51+BZ52+BZ53+BZ54+BZ55+BZ56+BZ57+BZ58+BZ59+BZ60+BZ61+BZ62+BZ63+BZ64+BZ65+BZ66+BZ67+BZ68+BZ69+BZ70+BZ71+BZ72+BZ73+BZ74+BZ75+BZ76+BZ77+BZ78+BZ79+BZ80+BZ81+BZ82+BZ83+BZ84+BZ85</f>
        <v>0</v>
      </c>
      <c r="CA86" s="27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+CA84+CA85</f>
        <v>0</v>
      </c>
      <c r="CB86" s="27">
        <f>CC86+CD86</f>
        <v>60</v>
      </c>
      <c r="CC86" s="27">
        <f>CC7+CC8+CC9+CC10+CC11+CC12+CC13+CC14+CC15+CC16+CC17+CC18+CC19+CC20+CC21+CC22+CC23+CC24+CC25+CC26+CC27+CC28+CC29+CC30+CC31+CC32+CC33+CC34+CC35+CC36+CC37+CC38+CC39+CC40+CC41+CC42+CC43+CC44+CC45+CC46+CC47+CC48+CC49+CC50+CC51+CC52+CC53+CC54+CC55+CC56+CC57+CC58+CC59+CC60+CC61+CC62+CC63+CC64+CC65+CC66+CC67+CC68+CC69+CC70+CC71+CC72+CC73+CC74+CC75+CC76+CC77+CC78+CC79+CC80+CC81+CC82+CC83+CC84+CC85</f>
        <v>60</v>
      </c>
      <c r="CD86" s="27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+CD84+CD85</f>
        <v>0</v>
      </c>
      <c r="CE86" s="27">
        <f>CF86+CG86</f>
        <v>3710</v>
      </c>
      <c r="CF86" s="27">
        <f>CF7+CF8+CF9+CF10+CF11+CF12+CF13+CF14+CF15+CF16+CF17+CF18+CF19+CF20+CF21+CF22+CF23+CF24+CF25+CF26+CF27+CF28+CF29+CF30+CF31+CF32+CF33+CF34+CF35+CF36+CF37+CF38+CF39+CF40+CF41+CF42+CF43+CF44+CF45+CF46+CF47+CF48+CF49+CF50+CF51+CF52+CF53+CF54+CF55+CF56+CF57+CF58+CF59+CF60+CF61+CF62+CF63+CF64+CF65+CF66+CF67+CF68+CF69+CF70+CF71+CF72+CF73+CF74+CF75+CF76+CF77+CF78+CF79+CF80+CF81+CF82+CF83+CF84+CF85</f>
        <v>3710</v>
      </c>
      <c r="CG86" s="27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+CG84+CG85</f>
        <v>0</v>
      </c>
      <c r="CH86" s="27">
        <f>CI86+CJ86</f>
        <v>3097</v>
      </c>
      <c r="CI86" s="27">
        <f>CI7+CI8+CI9+CI10+CI11+CI12+CI13+CI14+CI15+CI16+CI17+CI18+CI19+CI20+CI21+CI22+CI23+CI24+CI25+CI26+CI27+CI28+CI29+CI30+CI31+CI32+CI33+CI34+CI35+CI36+CI37+CI38+CI39+CI40+CI41+CI42+CI43+CI44+CI45+CI46+CI47+CI48+CI49+CI50+CI51+CI52+CI53+CI54+CI55+CI56+CI57+CI58+CI59+CI60+CI61+CI62+CI63+CI64+CI65+CI66+CI67+CI68+CI69+CI70+CI71+CI72+CI73+CI74+CI75+CI76+CI77+CI78+CI79+CI80+CI81+CI82+CI83+CI84+CI85</f>
        <v>1961</v>
      </c>
      <c r="CJ86" s="27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+CJ84+CJ85</f>
        <v>1136</v>
      </c>
      <c r="CK86" s="27">
        <f>CL86+CM86</f>
        <v>0</v>
      </c>
      <c r="CL86" s="27">
        <f>CL7+CL8+CL9+CL10+CL11+CL12+CL13+CL14+CL15+CL16+CL17+CL18+CL19+CL20+CL21+CL22+CL23+CL24+CL25+CL26+CL27+CL28+CL29+CL30+CL31+CL32+CL33+CL34+CL35+CL36+CL37+CL38+CL39+CL40+CL41+CL42+CL43+CL44+CL45+CL46+CL47+CL48+CL49+CL50+CL51+CL52+CL53+CL54+CL55+CL56+CL57+CL58+CL59+CL60+CL61+CL62+CL63+CL64+CL65+CL66+CL67+CL68+CL69+CL70+CL71+CL72+CL73+CL74+CL75+CL76+CL77+CL78+CL79+CL80+CL81+CL82+CL83+CL84+CL85</f>
        <v>0</v>
      </c>
      <c r="CM86" s="27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+CM84+CM85</f>
        <v>0</v>
      </c>
      <c r="CN86" s="27">
        <f>CO86+CP86</f>
        <v>13988</v>
      </c>
      <c r="CO86" s="27">
        <f>CO7+CO8+CO9+CO10+CO11+CO12+CO13+CO14+CO15+CO16+CO17+CO18+CO19+CO20+CO21+CO22+CO23+CO24+CO25+CO26+CO27+CO28+CO29+CO30+CO31+CO32+CO33+CO34+CO35+CO36+CO37+CO38+CO39+CO40+CO41+CO42+CO43+CO44+CO45+CO46+CO47+CO48+CO49+CO50+CO51+CO52+CO53+CO54+CO55+CO56+CO57+CO58+CO59+CO60+CO61+CO62+CO63+CO64+CO65+CO66+CO67+CO68+CO69+CO70+CO71+CO72+CO73+CO74+CO75+CO76+CO77+CO78+CO79+CO80+CO81+CO82+CO83+CO84+CO85</f>
        <v>13021</v>
      </c>
      <c r="CP86" s="27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+CP84+CP85</f>
        <v>967</v>
      </c>
      <c r="CQ86" s="27">
        <f>CR86+CS86</f>
        <v>0</v>
      </c>
      <c r="CR86" s="27">
        <f>CR7+CR8+CR9+CR10+CR11+CR12+CR13+CR14+CR15+CR16+CR17+CR18+CR19+CR20+CR21+CR22+CR23+CR24+CR25+CR26+CR27+CR28+CR29+CR30+CR31+CR32+CR33+CR34+CR35+CR36+CR37+CR38+CR39+CR40+CR41+CR42+CR43+CR44+CR45+CR46+CR47+CR48+CR49+CR50+CR51+CR52+CR53+CR54+CR55+CR56+CR57+CR58+CR59+CR60+CR61+CR62+CR63+CR64+CR65+CR66+CR67+CR68+CR69+CR70+CR71+CR72+CR73+CR74+CR75+CR76+CR77+CR78+CR79+CR80+CR81+CR82+CR83+CR84+CR85</f>
        <v>0</v>
      </c>
      <c r="CS86" s="27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+CS84+CS85</f>
        <v>0</v>
      </c>
      <c r="CT86" s="27">
        <f>CW86+CZ86+DC86</f>
        <v>5173</v>
      </c>
      <c r="CU86" s="27">
        <f>CX86+DA86+DD86</f>
        <v>5121</v>
      </c>
      <c r="CV86" s="27">
        <f>CY86+DB86+DE86</f>
        <v>52</v>
      </c>
      <c r="CW86" s="27">
        <f>CX86+CY86</f>
        <v>5</v>
      </c>
      <c r="CX86" s="27">
        <f>CX7+CX8+CX9+CX10+CX11+CX12+CX13+CX14+CX15+CX16+CX17+CX18+CX19+CX20+CX21+CX22+CX23+CX24+CX25+CX26+CX27+CX28+CX29+CX30+CX31+CX32+CX33+CX34+CX35+CX36+CX37+CX38+CX39+CX40+CX41+CX42+CX43+CX44+CX45+CX46+CX47+CX48+CX49+CX50+CX51+CX52+CX53+CX54+CX55+CX56+CX57+CX58+CX59+CX60+CX61+CX62+CX63+CX64+CX65+CX66+CX67+CX68+CX69+CX70+CX71+CX72+CX73+CX74+CX75+CX76+CX77+CX78+CX79+CX80+CX81+CX82+CX83+CX84+CX85</f>
        <v>5</v>
      </c>
      <c r="CY86" s="27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+CY84+CY85</f>
        <v>0</v>
      </c>
      <c r="CZ86" s="27">
        <f>DA86+DB86</f>
        <v>4668</v>
      </c>
      <c r="DA86" s="27">
        <f>DA7+DA8+DA9+DA10+DA11+DA12+DA13+DA14+DA15+DA16+DA17+DA18+DA19+DA20+DA21+DA22+DA23+DA24+DA25+DA26+DA27+DA28+DA29+DA30+DA31+DA32+DA33+DA34+DA35+DA36+DA37+DA38+DA39+DA40+DA41+DA42+DA43+DA44+DA45+DA46+DA47+DA48+DA49+DA50+DA51+DA52+DA53+DA54+DA55+DA56+DA57+DA58+DA59+DA60+DA61+DA62+DA63+DA64+DA65+DA66+DA67+DA68+DA69+DA70+DA71+DA72+DA73+DA74+DA75+DA76+DA77+DA78+DA79+DA80+DA81+DA82+DA83+DA84+DA85</f>
        <v>4616</v>
      </c>
      <c r="DB86" s="27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+DB84+DB85</f>
        <v>52</v>
      </c>
      <c r="DC86" s="27">
        <f>DD86+DE86</f>
        <v>500</v>
      </c>
      <c r="DD86" s="27">
        <f>DD7+DD8+DD9+DD10+DD11+DD12+DD13+DD14+DD15+DD16+DD17+DD18+DD19+DD20+DD21+DD22+DD23+DD24+DD25+DD26+DD27+DD28+DD29+DD30+DD31+DD32+DD33+DD34+DD35+DD36+DD37+DD38+DD39+DD40+DD41+DD42+DD43+DD44+DD45+DD46+DD47+DD48+DD49+DD50+DD51+DD52+DD53+DD54+DD55+DD56+DD57+DD58+DD59+DD60+DD61+DD62+DD63+DD64+DD65+DD66+DD67+DD68+DD69+DD70+DD71+DD72+DD73+DD74+DD75+DD76+DD77+DD78+DD79+DD80+DD81+DD82+DD83+DD84+DD85</f>
        <v>500</v>
      </c>
      <c r="DE86" s="27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+DE84+DE85</f>
        <v>0</v>
      </c>
      <c r="DF86" s="27">
        <f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+DF85+DF84</f>
        <v>1200905</v>
      </c>
      <c r="DG86" s="27">
        <f>DG7+DG8+DG9+DG10+DG11+DG12+DG13+DG14+DG15+DG16+DG17+DG18+DG19+DG20+DG21+DG22+DG23+DG24+DG25+DG26+DG27+DG28+DG29+DG30+DG31+DG32+DG33+DG34+DG35+DG36+DG37+DG38+DG39+DG40+DG41+DG42+DG43+DG44+DG45+DG46+DG47+DG48+DG49+DG50+DG51+DG52+DG53+DG54+DG55+DG56+DG57+DG58+DG59+DG60+DG61+DG62+DG63+DG64+DG65+DG66+DG67+DG68+DG69+DG70+DG71+DG72+DG73+DG74+DG75+DG76+DG77+DG78+DG79+DG80+DG81+DG82+DG83+DG84+DG85</f>
        <v>919051</v>
      </c>
      <c r="DH86" s="27">
        <f>DH7+DH8+DH9+DH10+DH11+DH12+DH13+DH14+DH15+DH16+DH17+DH18+DH19+DH20+DH21+DH22+DH23+DH24+DH25+DH26+DH27+DH28+DH29+DH30+DH31+DH32+DH33+DH34+DH35+DH36+DH37+DH38+DH39+DH40+DH41+DH42+DH43+DH44+DH45+DH46+DH47+DH48+DH49+DH50+DH51+DH52+DH53+DH54+DH55+DH56+DH57+DH58+DH59+DH60+DH61+DH62+DH63+DH64+DH65+DH66+DH67+DH68+DH69+DH70+DH71+DH72+DH73+DH74+DH75+DH76+DH77+DH78+DH79+DH80+DH81+DH82+DH83+DH84+DH85</f>
        <v>281854</v>
      </c>
    </row>
  </sheetData>
  <autoFilter ref="A6:DH86"/>
  <mergeCells count="93">
    <mergeCell ref="Q3:V3"/>
    <mergeCell ref="K5:K6"/>
    <mergeCell ref="L5:M5"/>
    <mergeCell ref="N5:N6"/>
    <mergeCell ref="O5:P5"/>
    <mergeCell ref="A3:A6"/>
    <mergeCell ref="B3:D4"/>
    <mergeCell ref="E3:G4"/>
    <mergeCell ref="H3:J4"/>
    <mergeCell ref="K3:P3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I5:J5"/>
    <mergeCell ref="BD4:BF4"/>
    <mergeCell ref="BG4:BI4"/>
    <mergeCell ref="BJ4:BL4"/>
    <mergeCell ref="BM4:CA4"/>
    <mergeCell ref="B5:B6"/>
    <mergeCell ref="C5:D5"/>
    <mergeCell ref="E5:E6"/>
    <mergeCell ref="F5:G5"/>
    <mergeCell ref="H5:H6"/>
    <mergeCell ref="X5:AI5"/>
    <mergeCell ref="CH4:CM4"/>
    <mergeCell ref="CN4:CP4"/>
    <mergeCell ref="CQ4:CS4"/>
    <mergeCell ref="CT4:DE4"/>
    <mergeCell ref="CB4:CD4"/>
    <mergeCell ref="CE4:CG4"/>
    <mergeCell ref="Q5:Q6"/>
    <mergeCell ref="R5:S5"/>
    <mergeCell ref="T5:T6"/>
    <mergeCell ref="U5:V5"/>
    <mergeCell ref="W5:W6"/>
    <mergeCell ref="BG5:BG6"/>
    <mergeCell ref="AJ5:AJ6"/>
    <mergeCell ref="AK5:AR5"/>
    <mergeCell ref="AS5:AS6"/>
    <mergeCell ref="AT5:AT6"/>
    <mergeCell ref="AU5:AV5"/>
    <mergeCell ref="AW5:AW6"/>
    <mergeCell ref="AX5:AY5"/>
    <mergeCell ref="AZ5:AZ6"/>
    <mergeCell ref="BA5:BC5"/>
    <mergeCell ref="BD5:BD6"/>
    <mergeCell ref="BE5:BF5"/>
    <mergeCell ref="CB5:CB6"/>
    <mergeCell ref="BH5:BI5"/>
    <mergeCell ref="BJ5:BJ6"/>
    <mergeCell ref="BK5:BL5"/>
    <mergeCell ref="BM5:BM6"/>
    <mergeCell ref="BN5:BR5"/>
    <mergeCell ref="BS5:BS6"/>
    <mergeCell ref="BT5:BU5"/>
    <mergeCell ref="BV5:BV6"/>
    <mergeCell ref="BW5:BX5"/>
    <mergeCell ref="BY5:BY6"/>
    <mergeCell ref="BZ5:CA5"/>
    <mergeCell ref="CT5:CT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Q5:CQ6"/>
    <mergeCell ref="CR5:CS5"/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6"/>
  <sheetViews>
    <sheetView showZeros="0" tabSelected="1" zoomScale="82" zoomScaleNormal="82" workbookViewId="0">
      <pane xSplit="1" ySplit="6" topLeftCell="B64" activePane="bottomRight" state="frozen"/>
      <selection pane="topRight" activeCell="C1" sqref="C1"/>
      <selection pane="bottomLeft" activeCell="A7" sqref="A7"/>
      <selection pane="bottomRight" activeCell="DI1" sqref="DI1:DM1048576"/>
    </sheetView>
  </sheetViews>
  <sheetFormatPr defaultRowHeight="12.75" x14ac:dyDescent="0.2"/>
  <cols>
    <col min="1" max="1" width="65.5703125" style="19" customWidth="1"/>
    <col min="2" max="2" width="10.5703125" style="21" customWidth="1"/>
    <col min="3" max="10" width="9.140625" style="21" customWidth="1"/>
    <col min="11" max="11" width="11.42578125" style="21" customWidth="1"/>
    <col min="12" max="16" width="9.140625" style="21" customWidth="1"/>
    <col min="17" max="17" width="10.85546875" style="21" customWidth="1"/>
    <col min="18" max="24" width="9.140625" style="21" customWidth="1"/>
    <col min="25" max="25" width="12.7109375" style="21" customWidth="1"/>
    <col min="26" max="37" width="9.140625" style="21" customWidth="1"/>
    <col min="38" max="38" width="15.42578125" style="21" customWidth="1"/>
    <col min="39" max="109" width="9.140625" style="21" customWidth="1"/>
    <col min="110" max="110" width="14.42578125" style="21" customWidth="1"/>
    <col min="111" max="111" width="10.140625" style="21" customWidth="1"/>
    <col min="112" max="112" width="12" style="21" customWidth="1"/>
    <col min="113" max="16384" width="9.140625" style="19"/>
  </cols>
  <sheetData>
    <row r="1" spans="1:112" ht="15.75" x14ac:dyDescent="0.2">
      <c r="B1" s="20" t="s">
        <v>0</v>
      </c>
    </row>
    <row r="2" spans="1:112" s="6" customFormat="1" ht="24" customHeight="1" x14ac:dyDescent="0.2">
      <c r="A2" s="3"/>
      <c r="B2" s="2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</row>
    <row r="3" spans="1:112" s="3" customFormat="1" ht="15.75" customHeight="1" x14ac:dyDescent="0.2">
      <c r="A3" s="49"/>
      <c r="B3" s="47" t="s">
        <v>152</v>
      </c>
      <c r="C3" s="47"/>
      <c r="D3" s="47"/>
      <c r="E3" s="47" t="s">
        <v>1</v>
      </c>
      <c r="F3" s="47"/>
      <c r="G3" s="47"/>
      <c r="H3" s="47" t="s">
        <v>2</v>
      </c>
      <c r="I3" s="47"/>
      <c r="J3" s="47"/>
      <c r="K3" s="47" t="s">
        <v>3</v>
      </c>
      <c r="L3" s="47"/>
      <c r="M3" s="47"/>
      <c r="N3" s="47"/>
      <c r="O3" s="47"/>
      <c r="P3" s="47"/>
      <c r="Q3" s="47" t="s">
        <v>4</v>
      </c>
      <c r="R3" s="47"/>
      <c r="S3" s="47"/>
      <c r="T3" s="47"/>
      <c r="U3" s="47"/>
      <c r="V3" s="47"/>
      <c r="W3" s="47" t="s">
        <v>4</v>
      </c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 t="s">
        <v>4</v>
      </c>
      <c r="AK3" s="47"/>
      <c r="AL3" s="47"/>
      <c r="AM3" s="47"/>
      <c r="AN3" s="47"/>
      <c r="AO3" s="47"/>
      <c r="AP3" s="47"/>
      <c r="AQ3" s="47"/>
      <c r="AR3" s="47"/>
      <c r="AS3" s="47" t="s">
        <v>4</v>
      </c>
      <c r="AT3" s="47"/>
      <c r="AU3" s="47"/>
      <c r="AV3" s="47"/>
      <c r="AW3" s="47"/>
      <c r="AX3" s="47"/>
      <c r="AY3" s="47"/>
      <c r="AZ3" s="47" t="s">
        <v>4</v>
      </c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 t="s">
        <v>4</v>
      </c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 t="s">
        <v>4</v>
      </c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 t="s">
        <v>4</v>
      </c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50" t="s">
        <v>5</v>
      </c>
      <c r="DG3" s="50"/>
      <c r="DH3" s="50"/>
    </row>
    <row r="4" spans="1:112" s="7" customFormat="1" ht="44.25" customHeight="1" x14ac:dyDescent="0.2">
      <c r="A4" s="49"/>
      <c r="B4" s="47"/>
      <c r="C4" s="47"/>
      <c r="D4" s="47"/>
      <c r="E4" s="47"/>
      <c r="F4" s="47"/>
      <c r="G4" s="47"/>
      <c r="H4" s="47"/>
      <c r="I4" s="47"/>
      <c r="J4" s="47"/>
      <c r="K4" s="51" t="s">
        <v>6</v>
      </c>
      <c r="L4" s="51"/>
      <c r="M4" s="51"/>
      <c r="N4" s="47" t="s">
        <v>7</v>
      </c>
      <c r="O4" s="47"/>
      <c r="P4" s="47"/>
      <c r="Q4" s="51" t="s">
        <v>6</v>
      </c>
      <c r="R4" s="51"/>
      <c r="S4" s="51"/>
      <c r="T4" s="50" t="s">
        <v>8</v>
      </c>
      <c r="U4" s="50"/>
      <c r="V4" s="50"/>
      <c r="W4" s="47" t="s">
        <v>9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 t="s">
        <v>10</v>
      </c>
      <c r="AK4" s="47"/>
      <c r="AL4" s="47"/>
      <c r="AM4" s="47"/>
      <c r="AN4" s="47"/>
      <c r="AO4" s="47"/>
      <c r="AP4" s="47"/>
      <c r="AQ4" s="47"/>
      <c r="AR4" s="47"/>
      <c r="AS4" s="47" t="s">
        <v>11</v>
      </c>
      <c r="AT4" s="47"/>
      <c r="AU4" s="47"/>
      <c r="AV4" s="47"/>
      <c r="AW4" s="47"/>
      <c r="AX4" s="47"/>
      <c r="AY4" s="47"/>
      <c r="AZ4" s="47" t="s">
        <v>12</v>
      </c>
      <c r="BA4" s="47"/>
      <c r="BB4" s="47"/>
      <c r="BC4" s="47"/>
      <c r="BD4" s="47" t="s">
        <v>13</v>
      </c>
      <c r="BE4" s="47"/>
      <c r="BF4" s="47"/>
      <c r="BG4" s="47" t="s">
        <v>14</v>
      </c>
      <c r="BH4" s="47"/>
      <c r="BI4" s="47"/>
      <c r="BJ4" s="47" t="s">
        <v>15</v>
      </c>
      <c r="BK4" s="47"/>
      <c r="BL4" s="47"/>
      <c r="BM4" s="47" t="s">
        <v>16</v>
      </c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 t="s">
        <v>17</v>
      </c>
      <c r="CC4" s="47"/>
      <c r="CD4" s="47"/>
      <c r="CE4" s="47" t="s">
        <v>18</v>
      </c>
      <c r="CF4" s="47"/>
      <c r="CG4" s="47"/>
      <c r="CH4" s="47" t="s">
        <v>19</v>
      </c>
      <c r="CI4" s="47"/>
      <c r="CJ4" s="47"/>
      <c r="CK4" s="47"/>
      <c r="CL4" s="47"/>
      <c r="CM4" s="47"/>
      <c r="CN4" s="47" t="s">
        <v>20</v>
      </c>
      <c r="CO4" s="47"/>
      <c r="CP4" s="47"/>
      <c r="CQ4" s="47" t="s">
        <v>21</v>
      </c>
      <c r="CR4" s="47"/>
      <c r="CS4" s="47"/>
      <c r="CT4" s="47" t="s">
        <v>22</v>
      </c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50"/>
      <c r="DG4" s="50"/>
      <c r="DH4" s="50"/>
    </row>
    <row r="5" spans="1:112" s="7" customFormat="1" ht="15.75" customHeight="1" x14ac:dyDescent="0.2">
      <c r="A5" s="49"/>
      <c r="B5" s="47" t="s">
        <v>23</v>
      </c>
      <c r="C5" s="47" t="s">
        <v>24</v>
      </c>
      <c r="D5" s="47"/>
      <c r="E5" s="47" t="s">
        <v>23</v>
      </c>
      <c r="F5" s="47" t="s">
        <v>24</v>
      </c>
      <c r="G5" s="47"/>
      <c r="H5" s="47" t="s">
        <v>23</v>
      </c>
      <c r="I5" s="47" t="s">
        <v>24</v>
      </c>
      <c r="J5" s="47"/>
      <c r="K5" s="47" t="s">
        <v>23</v>
      </c>
      <c r="L5" s="47" t="s">
        <v>24</v>
      </c>
      <c r="M5" s="47"/>
      <c r="N5" s="47" t="s">
        <v>23</v>
      </c>
      <c r="O5" s="47" t="s">
        <v>24</v>
      </c>
      <c r="P5" s="47"/>
      <c r="Q5" s="47" t="s">
        <v>23</v>
      </c>
      <c r="R5" s="47" t="s">
        <v>24</v>
      </c>
      <c r="S5" s="47"/>
      <c r="T5" s="50" t="s">
        <v>23</v>
      </c>
      <c r="U5" s="50" t="s">
        <v>24</v>
      </c>
      <c r="V5" s="50"/>
      <c r="W5" s="47" t="s">
        <v>25</v>
      </c>
      <c r="X5" s="47" t="s">
        <v>24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 t="s">
        <v>25</v>
      </c>
      <c r="AK5" s="47" t="s">
        <v>24</v>
      </c>
      <c r="AL5" s="47"/>
      <c r="AM5" s="47"/>
      <c r="AN5" s="47"/>
      <c r="AO5" s="47"/>
      <c r="AP5" s="47"/>
      <c r="AQ5" s="47"/>
      <c r="AR5" s="47"/>
      <c r="AS5" s="47" t="s">
        <v>23</v>
      </c>
      <c r="AT5" s="47" t="s">
        <v>26</v>
      </c>
      <c r="AU5" s="47" t="s">
        <v>27</v>
      </c>
      <c r="AV5" s="47"/>
      <c r="AW5" s="47" t="s">
        <v>28</v>
      </c>
      <c r="AX5" s="47" t="s">
        <v>27</v>
      </c>
      <c r="AY5" s="47"/>
      <c r="AZ5" s="47" t="s">
        <v>25</v>
      </c>
      <c r="BA5" s="47" t="s">
        <v>24</v>
      </c>
      <c r="BB5" s="47"/>
      <c r="BC5" s="47"/>
      <c r="BD5" s="47" t="s">
        <v>29</v>
      </c>
      <c r="BE5" s="47" t="s">
        <v>27</v>
      </c>
      <c r="BF5" s="47"/>
      <c r="BG5" s="47" t="s">
        <v>30</v>
      </c>
      <c r="BH5" s="47" t="s">
        <v>27</v>
      </c>
      <c r="BI5" s="47"/>
      <c r="BJ5" s="47" t="s">
        <v>31</v>
      </c>
      <c r="BK5" s="47" t="s">
        <v>27</v>
      </c>
      <c r="BL5" s="47"/>
      <c r="BM5" s="47" t="s">
        <v>32</v>
      </c>
      <c r="BN5" s="47" t="s">
        <v>24</v>
      </c>
      <c r="BO5" s="47"/>
      <c r="BP5" s="47"/>
      <c r="BQ5" s="47"/>
      <c r="BR5" s="47"/>
      <c r="BS5" s="47" t="s">
        <v>33</v>
      </c>
      <c r="BT5" s="47" t="s">
        <v>27</v>
      </c>
      <c r="BU5" s="47"/>
      <c r="BV5" s="47" t="s">
        <v>34</v>
      </c>
      <c r="BW5" s="47" t="s">
        <v>27</v>
      </c>
      <c r="BX5" s="47"/>
      <c r="BY5" s="47" t="s">
        <v>35</v>
      </c>
      <c r="BZ5" s="47" t="s">
        <v>27</v>
      </c>
      <c r="CA5" s="47"/>
      <c r="CB5" s="47" t="s">
        <v>25</v>
      </c>
      <c r="CC5" s="47" t="s">
        <v>24</v>
      </c>
      <c r="CD5" s="47"/>
      <c r="CE5" s="47" t="s">
        <v>36</v>
      </c>
      <c r="CF5" s="47" t="s">
        <v>24</v>
      </c>
      <c r="CG5" s="47"/>
      <c r="CH5" s="47" t="s">
        <v>37</v>
      </c>
      <c r="CI5" s="47" t="s">
        <v>24</v>
      </c>
      <c r="CJ5" s="47"/>
      <c r="CK5" s="47" t="s">
        <v>38</v>
      </c>
      <c r="CL5" s="47" t="s">
        <v>24</v>
      </c>
      <c r="CM5" s="47"/>
      <c r="CN5" s="47" t="s">
        <v>39</v>
      </c>
      <c r="CO5" s="47" t="s">
        <v>24</v>
      </c>
      <c r="CP5" s="47"/>
      <c r="CQ5" s="47" t="s">
        <v>40</v>
      </c>
      <c r="CR5" s="47" t="s">
        <v>24</v>
      </c>
      <c r="CS5" s="47"/>
      <c r="CT5" s="47" t="s">
        <v>25</v>
      </c>
      <c r="CU5" s="47" t="s">
        <v>27</v>
      </c>
      <c r="CV5" s="47"/>
      <c r="CW5" s="47" t="s">
        <v>41</v>
      </c>
      <c r="CX5" s="47" t="s">
        <v>27</v>
      </c>
      <c r="CY5" s="47"/>
      <c r="CZ5" s="47" t="s">
        <v>42</v>
      </c>
      <c r="DA5" s="47" t="s">
        <v>27</v>
      </c>
      <c r="DB5" s="47"/>
      <c r="DC5" s="47" t="s">
        <v>43</v>
      </c>
      <c r="DD5" s="47" t="s">
        <v>27</v>
      </c>
      <c r="DE5" s="47"/>
      <c r="DF5" s="50" t="s">
        <v>23</v>
      </c>
      <c r="DG5" s="50" t="s">
        <v>24</v>
      </c>
      <c r="DH5" s="50"/>
    </row>
    <row r="6" spans="1:112" s="7" customFormat="1" ht="94.5" x14ac:dyDescent="0.2">
      <c r="A6" s="49"/>
      <c r="B6" s="48"/>
      <c r="C6" s="33" t="s">
        <v>44</v>
      </c>
      <c r="D6" s="33" t="s">
        <v>45</v>
      </c>
      <c r="E6" s="48"/>
      <c r="F6" s="33" t="s">
        <v>44</v>
      </c>
      <c r="G6" s="33" t="s">
        <v>45</v>
      </c>
      <c r="H6" s="48"/>
      <c r="I6" s="33" t="s">
        <v>44</v>
      </c>
      <c r="J6" s="33" t="s">
        <v>45</v>
      </c>
      <c r="K6" s="48"/>
      <c r="L6" s="33" t="s">
        <v>44</v>
      </c>
      <c r="M6" s="33" t="s">
        <v>45</v>
      </c>
      <c r="N6" s="48"/>
      <c r="O6" s="33" t="s">
        <v>44</v>
      </c>
      <c r="P6" s="33" t="s">
        <v>45</v>
      </c>
      <c r="Q6" s="48"/>
      <c r="R6" s="33" t="s">
        <v>44</v>
      </c>
      <c r="S6" s="33" t="s">
        <v>45</v>
      </c>
      <c r="T6" s="52"/>
      <c r="U6" s="32" t="s">
        <v>44</v>
      </c>
      <c r="V6" s="32" t="s">
        <v>45</v>
      </c>
      <c r="W6" s="48"/>
      <c r="X6" s="33" t="s">
        <v>46</v>
      </c>
      <c r="Y6" s="33" t="s">
        <v>47</v>
      </c>
      <c r="Z6" s="33" t="s">
        <v>48</v>
      </c>
      <c r="AA6" s="33" t="s">
        <v>49</v>
      </c>
      <c r="AB6" s="33" t="s">
        <v>50</v>
      </c>
      <c r="AC6" s="33" t="s">
        <v>51</v>
      </c>
      <c r="AD6" s="33" t="s">
        <v>52</v>
      </c>
      <c r="AE6" s="33" t="s">
        <v>53</v>
      </c>
      <c r="AF6" s="33" t="s">
        <v>54</v>
      </c>
      <c r="AG6" s="33" t="s">
        <v>55</v>
      </c>
      <c r="AH6" s="33" t="s">
        <v>56</v>
      </c>
      <c r="AI6" s="33" t="s">
        <v>57</v>
      </c>
      <c r="AJ6" s="48"/>
      <c r="AK6" s="33" t="s">
        <v>58</v>
      </c>
      <c r="AL6" s="33" t="s">
        <v>59</v>
      </c>
      <c r="AM6" s="33" t="s">
        <v>51</v>
      </c>
      <c r="AN6" s="33" t="s">
        <v>52</v>
      </c>
      <c r="AO6" s="33" t="s">
        <v>53</v>
      </c>
      <c r="AP6" s="33" t="s">
        <v>57</v>
      </c>
      <c r="AQ6" s="33" t="s">
        <v>54</v>
      </c>
      <c r="AR6" s="33" t="s">
        <v>55</v>
      </c>
      <c r="AS6" s="48"/>
      <c r="AT6" s="48"/>
      <c r="AU6" s="33" t="s">
        <v>60</v>
      </c>
      <c r="AV6" s="33" t="s">
        <v>61</v>
      </c>
      <c r="AW6" s="48"/>
      <c r="AX6" s="33" t="s">
        <v>44</v>
      </c>
      <c r="AY6" s="33" t="s">
        <v>45</v>
      </c>
      <c r="AZ6" s="48"/>
      <c r="BA6" s="33" t="s">
        <v>62</v>
      </c>
      <c r="BB6" s="33" t="s">
        <v>63</v>
      </c>
      <c r="BC6" s="33" t="s">
        <v>64</v>
      </c>
      <c r="BD6" s="48"/>
      <c r="BE6" s="33" t="s">
        <v>44</v>
      </c>
      <c r="BF6" s="33" t="s">
        <v>45</v>
      </c>
      <c r="BG6" s="48"/>
      <c r="BH6" s="33" t="s">
        <v>44</v>
      </c>
      <c r="BI6" s="33" t="s">
        <v>45</v>
      </c>
      <c r="BJ6" s="48"/>
      <c r="BK6" s="33" t="s">
        <v>44</v>
      </c>
      <c r="BL6" s="33" t="s">
        <v>45</v>
      </c>
      <c r="BM6" s="48"/>
      <c r="BN6" s="33" t="s">
        <v>65</v>
      </c>
      <c r="BO6" s="33" t="s">
        <v>66</v>
      </c>
      <c r="BP6" s="33" t="s">
        <v>67</v>
      </c>
      <c r="BQ6" s="33" t="s">
        <v>68</v>
      </c>
      <c r="BR6" s="33" t="s">
        <v>69</v>
      </c>
      <c r="BS6" s="48"/>
      <c r="BT6" s="33" t="s">
        <v>44</v>
      </c>
      <c r="BU6" s="33" t="s">
        <v>45</v>
      </c>
      <c r="BV6" s="48"/>
      <c r="BW6" s="33" t="s">
        <v>44</v>
      </c>
      <c r="BX6" s="33" t="s">
        <v>45</v>
      </c>
      <c r="BY6" s="48"/>
      <c r="BZ6" s="33" t="s">
        <v>70</v>
      </c>
      <c r="CA6" s="33" t="s">
        <v>71</v>
      </c>
      <c r="CB6" s="48"/>
      <c r="CC6" s="33" t="s">
        <v>72</v>
      </c>
      <c r="CD6" s="33" t="s">
        <v>73</v>
      </c>
      <c r="CE6" s="48"/>
      <c r="CF6" s="33" t="s">
        <v>44</v>
      </c>
      <c r="CG6" s="33" t="s">
        <v>45</v>
      </c>
      <c r="CH6" s="48"/>
      <c r="CI6" s="33" t="s">
        <v>44</v>
      </c>
      <c r="CJ6" s="33" t="s">
        <v>45</v>
      </c>
      <c r="CK6" s="48"/>
      <c r="CL6" s="33" t="s">
        <v>44</v>
      </c>
      <c r="CM6" s="33" t="s">
        <v>45</v>
      </c>
      <c r="CN6" s="48"/>
      <c r="CO6" s="33" t="s">
        <v>44</v>
      </c>
      <c r="CP6" s="33" t="s">
        <v>45</v>
      </c>
      <c r="CQ6" s="48"/>
      <c r="CR6" s="33" t="s">
        <v>44</v>
      </c>
      <c r="CS6" s="33" t="s">
        <v>45</v>
      </c>
      <c r="CT6" s="48"/>
      <c r="CU6" s="33" t="s">
        <v>44</v>
      </c>
      <c r="CV6" s="33" t="s">
        <v>45</v>
      </c>
      <c r="CW6" s="48"/>
      <c r="CX6" s="33" t="s">
        <v>44</v>
      </c>
      <c r="CY6" s="33" t="s">
        <v>45</v>
      </c>
      <c r="CZ6" s="48"/>
      <c r="DA6" s="33" t="s">
        <v>44</v>
      </c>
      <c r="DB6" s="33" t="s">
        <v>45</v>
      </c>
      <c r="DC6" s="48"/>
      <c r="DD6" s="33" t="s">
        <v>44</v>
      </c>
      <c r="DE6" s="33" t="s">
        <v>45</v>
      </c>
      <c r="DF6" s="52"/>
      <c r="DG6" s="32" t="s">
        <v>44</v>
      </c>
      <c r="DH6" s="32" t="s">
        <v>45</v>
      </c>
    </row>
    <row r="7" spans="1:112" s="3" customFormat="1" ht="15.75" x14ac:dyDescent="0.2">
      <c r="A7" s="25" t="s">
        <v>74</v>
      </c>
      <c r="B7" s="26">
        <f t="shared" ref="B7:B70" si="0">C7+D7</f>
        <v>0</v>
      </c>
      <c r="C7" s="26"/>
      <c r="D7" s="26"/>
      <c r="E7" s="26">
        <f t="shared" ref="E7:E70" si="1">F7+G7</f>
        <v>0</v>
      </c>
      <c r="F7" s="26"/>
      <c r="G7" s="26"/>
      <c r="H7" s="26">
        <f t="shared" ref="H7:H70" si="2">J7+I7</f>
        <v>0</v>
      </c>
      <c r="I7" s="26"/>
      <c r="J7" s="26"/>
      <c r="K7" s="26">
        <f t="shared" ref="K7:K70" si="3">SUM(L7:M7)</f>
        <v>0</v>
      </c>
      <c r="L7" s="26"/>
      <c r="M7" s="26"/>
      <c r="N7" s="26">
        <f t="shared" ref="N7:N70" si="4">SUM(O7:P7)</f>
        <v>0</v>
      </c>
      <c r="O7" s="26"/>
      <c r="P7" s="26"/>
      <c r="Q7" s="26">
        <f t="shared" ref="Q7:Q70" si="5">SUM(R7:S7)</f>
        <v>2300</v>
      </c>
      <c r="R7" s="26">
        <v>1538</v>
      </c>
      <c r="S7" s="26">
        <v>762</v>
      </c>
      <c r="T7" s="26">
        <f t="shared" ref="T7:T70" si="6">SUM(U7:V7)</f>
        <v>374</v>
      </c>
      <c r="U7" s="26">
        <f t="shared" ref="U7:U70" si="7">W7+AU7+AX7+BA7+BC7+BE7+BH7+BK7+BN7+BP7+BQ7+BR7+BT7+BW7+BZ7+CC7+CF7+CI7+CL7+CO7+CR7+CU7</f>
        <v>228</v>
      </c>
      <c r="V7" s="26">
        <f t="shared" ref="V7:V70" si="8">AJ7+AV7+AY7+BB7+BF7+BI7+BL7+BO7+BU7+BX7+CA7+CD7+CG7+CJ7+CM7+CP7+CS7+CV7</f>
        <v>146</v>
      </c>
      <c r="W7" s="26">
        <f t="shared" ref="W7:W70" si="9">X7+Y7+Z7+AA7+AB7+AC7+AD7+AE7+AF7+AG7+AH7+AI7</f>
        <v>228</v>
      </c>
      <c r="X7" s="26">
        <v>228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0</v>
      </c>
      <c r="AF7" s="26">
        <v>0</v>
      </c>
      <c r="AG7" s="26">
        <v>0</v>
      </c>
      <c r="AH7" s="26">
        <v>0</v>
      </c>
      <c r="AI7" s="26">
        <v>0</v>
      </c>
      <c r="AJ7" s="26">
        <f t="shared" ref="AJ7:AJ70" si="10">AK7+AL7+AM7+AN7+AO7+AP7+AQ7+AR7</f>
        <v>146</v>
      </c>
      <c r="AK7" s="26">
        <v>146</v>
      </c>
      <c r="AL7" s="26"/>
      <c r="AM7" s="26"/>
      <c r="AN7" s="26"/>
      <c r="AO7" s="26"/>
      <c r="AP7" s="26"/>
      <c r="AQ7" s="26"/>
      <c r="AR7" s="26"/>
      <c r="AS7" s="26">
        <f>AT7+AW7</f>
        <v>0</v>
      </c>
      <c r="AT7" s="26">
        <f>AU7+AV7</f>
        <v>0</v>
      </c>
      <c r="AU7" s="26"/>
      <c r="AV7" s="26"/>
      <c r="AW7" s="26">
        <f t="shared" ref="AW7:AW70" si="11">AX7+AY7</f>
        <v>0</v>
      </c>
      <c r="AX7" s="26"/>
      <c r="AY7" s="26"/>
      <c r="AZ7" s="26">
        <f t="shared" ref="AZ7:AZ70" si="12">BA7+BC7+BB7</f>
        <v>0</v>
      </c>
      <c r="BA7" s="26"/>
      <c r="BB7" s="26"/>
      <c r="BC7" s="26"/>
      <c r="BD7" s="26">
        <f t="shared" ref="BD7:BD70" si="13">BE7+BF7</f>
        <v>0</v>
      </c>
      <c r="BE7" s="26"/>
      <c r="BF7" s="26"/>
      <c r="BG7" s="26">
        <f t="shared" ref="BG7:BG70" si="14">BH7+BI7</f>
        <v>0</v>
      </c>
      <c r="BH7" s="26"/>
      <c r="BI7" s="26"/>
      <c r="BJ7" s="26">
        <f t="shared" ref="BJ7:BJ70" si="15">BK7+BL7</f>
        <v>0</v>
      </c>
      <c r="BK7" s="26"/>
      <c r="BL7" s="26"/>
      <c r="BM7" s="26">
        <f t="shared" ref="BM7:BM70" si="16">BN7+BO7+BP7+BQ7+BR7+BS7+BV7+BY7</f>
        <v>0</v>
      </c>
      <c r="BN7" s="26"/>
      <c r="BO7" s="26"/>
      <c r="BP7" s="26"/>
      <c r="BQ7" s="26"/>
      <c r="BR7" s="26"/>
      <c r="BS7" s="26">
        <f t="shared" ref="BS7:BS70" si="17">BT7+BU7</f>
        <v>0</v>
      </c>
      <c r="BT7" s="26"/>
      <c r="BU7" s="26"/>
      <c r="BV7" s="26">
        <f t="shared" ref="BV7:BV70" si="18">BW7+BX7</f>
        <v>0</v>
      </c>
      <c r="BW7" s="26"/>
      <c r="BX7" s="26"/>
      <c r="BY7" s="26">
        <f t="shared" ref="BY7:BY70" si="19">BZ7+CA7</f>
        <v>0</v>
      </c>
      <c r="BZ7" s="26"/>
      <c r="CA7" s="26"/>
      <c r="CB7" s="26">
        <f t="shared" ref="CB7:CB70" si="20">CC7+CD7</f>
        <v>0</v>
      </c>
      <c r="CC7" s="26"/>
      <c r="CD7" s="26"/>
      <c r="CE7" s="26">
        <f t="shared" ref="CE7:CE70" si="21">CF7+CG7</f>
        <v>0</v>
      </c>
      <c r="CF7" s="26"/>
      <c r="CG7" s="26"/>
      <c r="CH7" s="26">
        <f t="shared" ref="CH7:CH70" si="22">CI7+CJ7</f>
        <v>0</v>
      </c>
      <c r="CI7" s="26"/>
      <c r="CJ7" s="26"/>
      <c r="CK7" s="26">
        <f t="shared" ref="CK7:CK70" si="23">CL7+CM7</f>
        <v>0</v>
      </c>
      <c r="CL7" s="26"/>
      <c r="CM7" s="26"/>
      <c r="CN7" s="26">
        <f t="shared" ref="CN7:CN70" si="24">CO7+CP7</f>
        <v>0</v>
      </c>
      <c r="CO7" s="26"/>
      <c r="CP7" s="26"/>
      <c r="CQ7" s="26">
        <f t="shared" ref="CQ7:CQ70" si="25">CR7+CS7</f>
        <v>0</v>
      </c>
      <c r="CR7" s="26"/>
      <c r="CS7" s="26"/>
      <c r="CT7" s="26">
        <f>CW7+CZ7+DC7</f>
        <v>0</v>
      </c>
      <c r="CU7" s="26">
        <f>CX7+DA7+DD7</f>
        <v>0</v>
      </c>
      <c r="CV7" s="26">
        <f>CY7+DB7+DE7</f>
        <v>0</v>
      </c>
      <c r="CW7" s="26">
        <f>CX7+CY7</f>
        <v>0</v>
      </c>
      <c r="CX7" s="26"/>
      <c r="CY7" s="26"/>
      <c r="CZ7" s="26">
        <f t="shared" ref="CZ7:CZ70" si="26">DA7+DB7</f>
        <v>0</v>
      </c>
      <c r="DA7" s="26"/>
      <c r="DB7" s="26"/>
      <c r="DC7" s="26">
        <f t="shared" ref="DC7:DC70" si="27">DD7+DE7</f>
        <v>0</v>
      </c>
      <c r="DD7" s="26"/>
      <c r="DE7" s="26"/>
      <c r="DF7" s="27">
        <f t="shared" ref="DF7:DH22" si="28">B7+E7+H7+K7+N7+Q7+T7</f>
        <v>2674</v>
      </c>
      <c r="DG7" s="27">
        <f t="shared" si="28"/>
        <v>1766</v>
      </c>
      <c r="DH7" s="27">
        <f t="shared" si="28"/>
        <v>908</v>
      </c>
    </row>
    <row r="8" spans="1:112" s="3" customFormat="1" ht="15.75" x14ac:dyDescent="0.2">
      <c r="A8" s="25" t="s">
        <v>75</v>
      </c>
      <c r="B8" s="26">
        <f t="shared" si="0"/>
        <v>0</v>
      </c>
      <c r="C8" s="26"/>
      <c r="D8" s="26"/>
      <c r="E8" s="26">
        <f t="shared" si="1"/>
        <v>0</v>
      </c>
      <c r="F8" s="26"/>
      <c r="G8" s="26"/>
      <c r="H8" s="26">
        <f t="shared" si="2"/>
        <v>0</v>
      </c>
      <c r="I8" s="26"/>
      <c r="J8" s="26"/>
      <c r="K8" s="26">
        <f t="shared" si="3"/>
        <v>0</v>
      </c>
      <c r="L8" s="26"/>
      <c r="M8" s="26"/>
      <c r="N8" s="26">
        <f t="shared" si="4"/>
        <v>0</v>
      </c>
      <c r="O8" s="26"/>
      <c r="P8" s="26"/>
      <c r="Q8" s="26">
        <f t="shared" si="5"/>
        <v>13165</v>
      </c>
      <c r="R8" s="26">
        <v>9874</v>
      </c>
      <c r="S8" s="26">
        <v>3291</v>
      </c>
      <c r="T8" s="26">
        <f t="shared" si="6"/>
        <v>1375</v>
      </c>
      <c r="U8" s="26">
        <f t="shared" si="7"/>
        <v>830</v>
      </c>
      <c r="V8" s="26">
        <f t="shared" si="8"/>
        <v>545</v>
      </c>
      <c r="W8" s="26">
        <f t="shared" si="9"/>
        <v>830</v>
      </c>
      <c r="X8" s="26">
        <v>0</v>
      </c>
      <c r="Y8" s="26">
        <v>830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/>
      <c r="AG8" s="26"/>
      <c r="AH8" s="26"/>
      <c r="AI8" s="26"/>
      <c r="AJ8" s="26">
        <f t="shared" si="10"/>
        <v>545</v>
      </c>
      <c r="AK8" s="26">
        <v>0</v>
      </c>
      <c r="AL8" s="26">
        <v>545</v>
      </c>
      <c r="AM8" s="26"/>
      <c r="AN8" s="26"/>
      <c r="AO8" s="26"/>
      <c r="AP8" s="26"/>
      <c r="AQ8" s="26"/>
      <c r="AR8" s="26"/>
      <c r="AS8" s="26">
        <f t="shared" ref="AS8:AS71" si="29">AT8+AW8</f>
        <v>0</v>
      </c>
      <c r="AT8" s="26">
        <f t="shared" ref="AT8:AT71" si="30">AU8+AV8</f>
        <v>0</v>
      </c>
      <c r="AU8" s="26"/>
      <c r="AV8" s="26"/>
      <c r="AW8" s="26">
        <f t="shared" si="11"/>
        <v>0</v>
      </c>
      <c r="AX8" s="26"/>
      <c r="AY8" s="26"/>
      <c r="AZ8" s="26">
        <f t="shared" si="12"/>
        <v>0</v>
      </c>
      <c r="BA8" s="26"/>
      <c r="BB8" s="26"/>
      <c r="BC8" s="26"/>
      <c r="BD8" s="26">
        <f t="shared" si="13"/>
        <v>0</v>
      </c>
      <c r="BE8" s="26"/>
      <c r="BF8" s="26"/>
      <c r="BG8" s="26">
        <f t="shared" si="14"/>
        <v>0</v>
      </c>
      <c r="BH8" s="26"/>
      <c r="BI8" s="26"/>
      <c r="BJ8" s="26">
        <f t="shared" si="15"/>
        <v>0</v>
      </c>
      <c r="BK8" s="26"/>
      <c r="BL8" s="26"/>
      <c r="BM8" s="26">
        <f t="shared" si="16"/>
        <v>0</v>
      </c>
      <c r="BN8" s="26"/>
      <c r="BO8" s="26"/>
      <c r="BP8" s="26"/>
      <c r="BQ8" s="26"/>
      <c r="BR8" s="26"/>
      <c r="BS8" s="26">
        <f t="shared" si="17"/>
        <v>0</v>
      </c>
      <c r="BT8" s="26"/>
      <c r="BU8" s="26"/>
      <c r="BV8" s="26">
        <f t="shared" si="18"/>
        <v>0</v>
      </c>
      <c r="BW8" s="26"/>
      <c r="BX8" s="26"/>
      <c r="BY8" s="26">
        <f t="shared" si="19"/>
        <v>0</v>
      </c>
      <c r="BZ8" s="26"/>
      <c r="CA8" s="26"/>
      <c r="CB8" s="26">
        <f t="shared" si="20"/>
        <v>0</v>
      </c>
      <c r="CC8" s="26"/>
      <c r="CD8" s="26"/>
      <c r="CE8" s="26">
        <f t="shared" si="21"/>
        <v>0</v>
      </c>
      <c r="CF8" s="26"/>
      <c r="CG8" s="26"/>
      <c r="CH8" s="26">
        <f t="shared" si="22"/>
        <v>0</v>
      </c>
      <c r="CI8" s="26"/>
      <c r="CJ8" s="26"/>
      <c r="CK8" s="26">
        <f t="shared" si="23"/>
        <v>0</v>
      </c>
      <c r="CL8" s="26"/>
      <c r="CM8" s="26"/>
      <c r="CN8" s="26">
        <f t="shared" si="24"/>
        <v>0</v>
      </c>
      <c r="CO8" s="26"/>
      <c r="CP8" s="26"/>
      <c r="CQ8" s="26">
        <f t="shared" si="25"/>
        <v>0</v>
      </c>
      <c r="CR8" s="26"/>
      <c r="CS8" s="26"/>
      <c r="CT8" s="26">
        <f t="shared" ref="CT8:CV56" si="31">CW8+CZ8+DC8</f>
        <v>0</v>
      </c>
      <c r="CU8" s="26">
        <f t="shared" si="31"/>
        <v>0</v>
      </c>
      <c r="CV8" s="26">
        <f t="shared" si="31"/>
        <v>0</v>
      </c>
      <c r="CW8" s="26">
        <f t="shared" ref="CW8:CW71" si="32">CX8+CY8</f>
        <v>0</v>
      </c>
      <c r="CX8" s="26"/>
      <c r="CY8" s="26"/>
      <c r="CZ8" s="26">
        <f t="shared" si="26"/>
        <v>0</v>
      </c>
      <c r="DA8" s="26"/>
      <c r="DB8" s="26"/>
      <c r="DC8" s="26">
        <f t="shared" si="27"/>
        <v>0</v>
      </c>
      <c r="DD8" s="26"/>
      <c r="DE8" s="26"/>
      <c r="DF8" s="27">
        <f t="shared" si="28"/>
        <v>14540</v>
      </c>
      <c r="DG8" s="27">
        <f t="shared" si="28"/>
        <v>10704</v>
      </c>
      <c r="DH8" s="27">
        <f t="shared" si="28"/>
        <v>3836</v>
      </c>
    </row>
    <row r="9" spans="1:112" ht="15.75" x14ac:dyDescent="0.2">
      <c r="A9" s="25" t="s">
        <v>76</v>
      </c>
      <c r="B9" s="26">
        <f t="shared" si="0"/>
        <v>2040</v>
      </c>
      <c r="C9" s="26">
        <v>1645</v>
      </c>
      <c r="D9" s="26">
        <v>395</v>
      </c>
      <c r="E9" s="26">
        <f t="shared" si="1"/>
        <v>0</v>
      </c>
      <c r="F9" s="26">
        <v>0</v>
      </c>
      <c r="G9" s="26">
        <v>0</v>
      </c>
      <c r="H9" s="26">
        <f t="shared" si="2"/>
        <v>0</v>
      </c>
      <c r="I9" s="26">
        <v>0</v>
      </c>
      <c r="J9" s="26">
        <v>0</v>
      </c>
      <c r="K9" s="26">
        <f t="shared" si="3"/>
        <v>0</v>
      </c>
      <c r="L9" s="26">
        <v>0</v>
      </c>
      <c r="M9" s="26">
        <v>0</v>
      </c>
      <c r="N9" s="26">
        <f t="shared" si="4"/>
        <v>0</v>
      </c>
      <c r="O9" s="26">
        <v>0</v>
      </c>
      <c r="P9" s="26">
        <v>0</v>
      </c>
      <c r="Q9" s="26">
        <f t="shared" si="5"/>
        <v>13099</v>
      </c>
      <c r="R9" s="26">
        <v>8228</v>
      </c>
      <c r="S9" s="26">
        <v>4871</v>
      </c>
      <c r="T9" s="26">
        <f t="shared" si="6"/>
        <v>1849</v>
      </c>
      <c r="U9" s="26">
        <f t="shared" si="7"/>
        <v>1155</v>
      </c>
      <c r="V9" s="26">
        <f t="shared" si="8"/>
        <v>694</v>
      </c>
      <c r="W9" s="26">
        <f t="shared" si="9"/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f t="shared" si="10"/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0</v>
      </c>
      <c r="AS9" s="26">
        <f t="shared" si="29"/>
        <v>0</v>
      </c>
      <c r="AT9" s="26">
        <f t="shared" si="30"/>
        <v>0</v>
      </c>
      <c r="AU9" s="26">
        <v>0</v>
      </c>
      <c r="AV9" s="26">
        <v>0</v>
      </c>
      <c r="AW9" s="26">
        <f t="shared" si="11"/>
        <v>0</v>
      </c>
      <c r="AX9" s="26">
        <v>0</v>
      </c>
      <c r="AY9" s="26">
        <v>0</v>
      </c>
      <c r="AZ9" s="26">
        <f t="shared" si="12"/>
        <v>0</v>
      </c>
      <c r="BA9" s="26">
        <v>0</v>
      </c>
      <c r="BB9" s="26">
        <v>0</v>
      </c>
      <c r="BC9" s="26">
        <v>0</v>
      </c>
      <c r="BD9" s="26">
        <f t="shared" si="13"/>
        <v>0</v>
      </c>
      <c r="BE9" s="26">
        <v>0</v>
      </c>
      <c r="BF9" s="26">
        <v>0</v>
      </c>
      <c r="BG9" s="26">
        <f t="shared" si="14"/>
        <v>303</v>
      </c>
      <c r="BH9" s="26">
        <v>303</v>
      </c>
      <c r="BI9" s="26">
        <v>0</v>
      </c>
      <c r="BJ9" s="26">
        <f t="shared" si="15"/>
        <v>0</v>
      </c>
      <c r="BK9" s="26">
        <v>0</v>
      </c>
      <c r="BL9" s="26">
        <v>0</v>
      </c>
      <c r="BM9" s="26">
        <f t="shared" si="16"/>
        <v>590</v>
      </c>
      <c r="BN9" s="26">
        <v>358</v>
      </c>
      <c r="BO9" s="26">
        <v>232</v>
      </c>
      <c r="BP9" s="26">
        <v>0</v>
      </c>
      <c r="BQ9" s="26">
        <v>0</v>
      </c>
      <c r="BR9" s="26">
        <v>0</v>
      </c>
      <c r="BS9" s="26">
        <f t="shared" si="17"/>
        <v>0</v>
      </c>
      <c r="BT9" s="26">
        <v>0</v>
      </c>
      <c r="BU9" s="26">
        <v>0</v>
      </c>
      <c r="BV9" s="26">
        <f t="shared" si="18"/>
        <v>0</v>
      </c>
      <c r="BW9" s="26">
        <v>0</v>
      </c>
      <c r="BX9" s="26">
        <v>0</v>
      </c>
      <c r="BY9" s="26">
        <f t="shared" si="19"/>
        <v>0</v>
      </c>
      <c r="BZ9" s="26">
        <v>0</v>
      </c>
      <c r="CA9" s="26">
        <v>0</v>
      </c>
      <c r="CB9" s="26">
        <f t="shared" si="20"/>
        <v>0</v>
      </c>
      <c r="CC9" s="26">
        <v>0</v>
      </c>
      <c r="CD9" s="26">
        <v>0</v>
      </c>
      <c r="CE9" s="26">
        <f t="shared" si="21"/>
        <v>230</v>
      </c>
      <c r="CF9" s="26">
        <v>230</v>
      </c>
      <c r="CG9" s="26">
        <v>0</v>
      </c>
      <c r="CH9" s="26">
        <f t="shared" si="22"/>
        <v>362</v>
      </c>
      <c r="CI9" s="26">
        <v>132</v>
      </c>
      <c r="CJ9" s="26">
        <v>230</v>
      </c>
      <c r="CK9" s="26">
        <f t="shared" si="23"/>
        <v>0</v>
      </c>
      <c r="CL9" s="26">
        <v>0</v>
      </c>
      <c r="CM9" s="26">
        <v>0</v>
      </c>
      <c r="CN9" s="26">
        <f t="shared" si="24"/>
        <v>364</v>
      </c>
      <c r="CO9" s="26">
        <v>132</v>
      </c>
      <c r="CP9" s="26">
        <v>232</v>
      </c>
      <c r="CQ9" s="26">
        <f t="shared" si="25"/>
        <v>0</v>
      </c>
      <c r="CR9" s="26">
        <v>0</v>
      </c>
      <c r="CS9" s="26">
        <v>0</v>
      </c>
      <c r="CT9" s="26">
        <f t="shared" si="31"/>
        <v>0</v>
      </c>
      <c r="CU9" s="26">
        <f t="shared" si="31"/>
        <v>0</v>
      </c>
      <c r="CV9" s="26">
        <f t="shared" si="31"/>
        <v>0</v>
      </c>
      <c r="CW9" s="26">
        <f t="shared" si="32"/>
        <v>0</v>
      </c>
      <c r="CX9" s="26">
        <v>0</v>
      </c>
      <c r="CY9" s="26">
        <v>0</v>
      </c>
      <c r="CZ9" s="26">
        <f t="shared" si="26"/>
        <v>0</v>
      </c>
      <c r="DA9" s="26">
        <v>0</v>
      </c>
      <c r="DB9" s="26">
        <v>0</v>
      </c>
      <c r="DC9" s="26">
        <f t="shared" si="27"/>
        <v>0</v>
      </c>
      <c r="DD9" s="26">
        <v>0</v>
      </c>
      <c r="DE9" s="26">
        <v>0</v>
      </c>
      <c r="DF9" s="27">
        <f t="shared" si="28"/>
        <v>16988</v>
      </c>
      <c r="DG9" s="27">
        <f t="shared" si="28"/>
        <v>11028</v>
      </c>
      <c r="DH9" s="27">
        <f t="shared" si="28"/>
        <v>5960</v>
      </c>
    </row>
    <row r="10" spans="1:112" ht="15.75" x14ac:dyDescent="0.2">
      <c r="A10" s="25" t="s">
        <v>77</v>
      </c>
      <c r="B10" s="26">
        <f t="shared" si="0"/>
        <v>395</v>
      </c>
      <c r="C10" s="26">
        <v>395</v>
      </c>
      <c r="D10" s="26">
        <v>0</v>
      </c>
      <c r="E10" s="26">
        <f t="shared" si="1"/>
        <v>395</v>
      </c>
      <c r="F10" s="26">
        <v>395</v>
      </c>
      <c r="G10" s="26"/>
      <c r="H10" s="26">
        <f t="shared" si="2"/>
        <v>0</v>
      </c>
      <c r="I10" s="26"/>
      <c r="J10" s="26"/>
      <c r="K10" s="26">
        <f t="shared" si="3"/>
        <v>0</v>
      </c>
      <c r="L10" s="26"/>
      <c r="M10" s="26"/>
      <c r="N10" s="26">
        <f t="shared" si="4"/>
        <v>0</v>
      </c>
      <c r="O10" s="26"/>
      <c r="P10" s="26"/>
      <c r="Q10" s="26">
        <f t="shared" si="5"/>
        <v>512</v>
      </c>
      <c r="R10" s="26">
        <v>512</v>
      </c>
      <c r="S10" s="26">
        <v>0</v>
      </c>
      <c r="T10" s="26">
        <f t="shared" si="6"/>
        <v>4112</v>
      </c>
      <c r="U10" s="26">
        <f t="shared" si="7"/>
        <v>4112</v>
      </c>
      <c r="V10" s="26">
        <f t="shared" si="8"/>
        <v>0</v>
      </c>
      <c r="W10" s="26">
        <f t="shared" si="9"/>
        <v>4112</v>
      </c>
      <c r="X10" s="26">
        <v>4112</v>
      </c>
      <c r="Y10" s="26">
        <v>0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>
        <f t="shared" si="10"/>
        <v>0</v>
      </c>
      <c r="AK10" s="26"/>
      <c r="AL10" s="26"/>
      <c r="AM10" s="26"/>
      <c r="AN10" s="26"/>
      <c r="AO10" s="26"/>
      <c r="AP10" s="26"/>
      <c r="AQ10" s="26"/>
      <c r="AR10" s="26"/>
      <c r="AS10" s="26">
        <f t="shared" si="29"/>
        <v>0</v>
      </c>
      <c r="AT10" s="26">
        <f t="shared" si="30"/>
        <v>0</v>
      </c>
      <c r="AU10" s="26"/>
      <c r="AV10" s="26"/>
      <c r="AW10" s="26">
        <f t="shared" si="11"/>
        <v>0</v>
      </c>
      <c r="AX10" s="26"/>
      <c r="AY10" s="26"/>
      <c r="AZ10" s="26">
        <f t="shared" si="12"/>
        <v>0</v>
      </c>
      <c r="BA10" s="26"/>
      <c r="BB10" s="26"/>
      <c r="BC10" s="26"/>
      <c r="BD10" s="26">
        <f t="shared" si="13"/>
        <v>0</v>
      </c>
      <c r="BE10" s="26"/>
      <c r="BF10" s="26"/>
      <c r="BG10" s="26">
        <f t="shared" si="14"/>
        <v>0</v>
      </c>
      <c r="BH10" s="26"/>
      <c r="BI10" s="26"/>
      <c r="BJ10" s="26">
        <f t="shared" si="15"/>
        <v>0</v>
      </c>
      <c r="BK10" s="26"/>
      <c r="BL10" s="26"/>
      <c r="BM10" s="26">
        <f t="shared" si="16"/>
        <v>0</v>
      </c>
      <c r="BN10" s="26"/>
      <c r="BO10" s="26"/>
      <c r="BP10" s="26"/>
      <c r="BQ10" s="26"/>
      <c r="BR10" s="26"/>
      <c r="BS10" s="26">
        <f t="shared" si="17"/>
        <v>0</v>
      </c>
      <c r="BT10" s="26"/>
      <c r="BU10" s="26"/>
      <c r="BV10" s="26">
        <f t="shared" si="18"/>
        <v>0</v>
      </c>
      <c r="BW10" s="26"/>
      <c r="BX10" s="26"/>
      <c r="BY10" s="26">
        <f t="shared" si="19"/>
        <v>0</v>
      </c>
      <c r="BZ10" s="26"/>
      <c r="CA10" s="26"/>
      <c r="CB10" s="26">
        <f t="shared" si="20"/>
        <v>0</v>
      </c>
      <c r="CC10" s="26"/>
      <c r="CD10" s="26"/>
      <c r="CE10" s="26">
        <f t="shared" si="21"/>
        <v>0</v>
      </c>
      <c r="CF10" s="26"/>
      <c r="CG10" s="26"/>
      <c r="CH10" s="26">
        <f t="shared" si="22"/>
        <v>0</v>
      </c>
      <c r="CI10" s="26"/>
      <c r="CJ10" s="26"/>
      <c r="CK10" s="26">
        <f t="shared" si="23"/>
        <v>0</v>
      </c>
      <c r="CL10" s="26"/>
      <c r="CM10" s="26"/>
      <c r="CN10" s="26">
        <f t="shared" si="24"/>
        <v>0</v>
      </c>
      <c r="CO10" s="26"/>
      <c r="CP10" s="26"/>
      <c r="CQ10" s="26">
        <f t="shared" si="25"/>
        <v>0</v>
      </c>
      <c r="CR10" s="26"/>
      <c r="CS10" s="26"/>
      <c r="CT10" s="26">
        <f t="shared" si="31"/>
        <v>0</v>
      </c>
      <c r="CU10" s="26">
        <f t="shared" si="31"/>
        <v>0</v>
      </c>
      <c r="CV10" s="26">
        <f t="shared" si="31"/>
        <v>0</v>
      </c>
      <c r="CW10" s="26">
        <f t="shared" si="32"/>
        <v>0</v>
      </c>
      <c r="CX10" s="26"/>
      <c r="CY10" s="26"/>
      <c r="CZ10" s="26">
        <f t="shared" si="26"/>
        <v>0</v>
      </c>
      <c r="DA10" s="26"/>
      <c r="DB10" s="26"/>
      <c r="DC10" s="26">
        <f t="shared" si="27"/>
        <v>0</v>
      </c>
      <c r="DD10" s="26"/>
      <c r="DE10" s="26"/>
      <c r="DF10" s="27">
        <f t="shared" si="28"/>
        <v>5414</v>
      </c>
      <c r="DG10" s="27">
        <f t="shared" si="28"/>
        <v>5414</v>
      </c>
      <c r="DH10" s="27">
        <f t="shared" si="28"/>
        <v>0</v>
      </c>
    </row>
    <row r="11" spans="1:112" ht="15.75" x14ac:dyDescent="0.2">
      <c r="A11" s="25" t="s">
        <v>78</v>
      </c>
      <c r="B11" s="26">
        <f t="shared" si="0"/>
        <v>0</v>
      </c>
      <c r="C11" s="26"/>
      <c r="D11" s="26"/>
      <c r="E11" s="26">
        <f t="shared" si="1"/>
        <v>14040</v>
      </c>
      <c r="F11" s="26">
        <v>10640</v>
      </c>
      <c r="G11" s="26">
        <f>3900-500</f>
        <v>3400</v>
      </c>
      <c r="H11" s="26">
        <f t="shared" si="2"/>
        <v>0</v>
      </c>
      <c r="I11" s="26"/>
      <c r="J11" s="26"/>
      <c r="K11" s="26">
        <f t="shared" si="3"/>
        <v>0</v>
      </c>
      <c r="L11" s="26"/>
      <c r="M11" s="26"/>
      <c r="N11" s="26">
        <f t="shared" si="4"/>
        <v>0</v>
      </c>
      <c r="O11" s="26"/>
      <c r="P11" s="26"/>
      <c r="Q11" s="26">
        <f t="shared" si="5"/>
        <v>0</v>
      </c>
      <c r="R11" s="26"/>
      <c r="S11" s="26"/>
      <c r="T11" s="26">
        <f t="shared" si="6"/>
        <v>0</v>
      </c>
      <c r="U11" s="26">
        <f t="shared" si="7"/>
        <v>0</v>
      </c>
      <c r="V11" s="26">
        <f t="shared" si="8"/>
        <v>0</v>
      </c>
      <c r="W11" s="26">
        <f t="shared" si="9"/>
        <v>0</v>
      </c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>
        <f t="shared" si="10"/>
        <v>0</v>
      </c>
      <c r="AK11" s="26"/>
      <c r="AL11" s="26"/>
      <c r="AM11" s="26"/>
      <c r="AN11" s="26"/>
      <c r="AO11" s="26"/>
      <c r="AP11" s="26"/>
      <c r="AQ11" s="26"/>
      <c r="AR11" s="26"/>
      <c r="AS11" s="26">
        <f t="shared" si="29"/>
        <v>0</v>
      </c>
      <c r="AT11" s="26">
        <f t="shared" si="30"/>
        <v>0</v>
      </c>
      <c r="AU11" s="26"/>
      <c r="AV11" s="26"/>
      <c r="AW11" s="26">
        <f t="shared" si="11"/>
        <v>0</v>
      </c>
      <c r="AX11" s="26"/>
      <c r="AY11" s="26"/>
      <c r="AZ11" s="26">
        <f t="shared" si="12"/>
        <v>0</v>
      </c>
      <c r="BA11" s="26"/>
      <c r="BB11" s="26"/>
      <c r="BC11" s="26"/>
      <c r="BD11" s="26">
        <f t="shared" si="13"/>
        <v>0</v>
      </c>
      <c r="BE11" s="26"/>
      <c r="BF11" s="26"/>
      <c r="BG11" s="26">
        <f t="shared" si="14"/>
        <v>0</v>
      </c>
      <c r="BH11" s="26"/>
      <c r="BI11" s="26"/>
      <c r="BJ11" s="26">
        <f t="shared" si="15"/>
        <v>0</v>
      </c>
      <c r="BK11" s="26"/>
      <c r="BL11" s="26"/>
      <c r="BM11" s="26">
        <f t="shared" si="16"/>
        <v>0</v>
      </c>
      <c r="BN11" s="26"/>
      <c r="BO11" s="26"/>
      <c r="BP11" s="26"/>
      <c r="BQ11" s="26"/>
      <c r="BR11" s="26"/>
      <c r="BS11" s="26">
        <f t="shared" si="17"/>
        <v>0</v>
      </c>
      <c r="BT11" s="26"/>
      <c r="BU11" s="26"/>
      <c r="BV11" s="26">
        <f t="shared" si="18"/>
        <v>0</v>
      </c>
      <c r="BW11" s="26"/>
      <c r="BX11" s="26"/>
      <c r="BY11" s="26">
        <f t="shared" si="19"/>
        <v>0</v>
      </c>
      <c r="BZ11" s="26"/>
      <c r="CA11" s="26"/>
      <c r="CB11" s="26">
        <f t="shared" si="20"/>
        <v>0</v>
      </c>
      <c r="CC11" s="26"/>
      <c r="CD11" s="26"/>
      <c r="CE11" s="26">
        <f t="shared" si="21"/>
        <v>0</v>
      </c>
      <c r="CF11" s="26"/>
      <c r="CG11" s="26"/>
      <c r="CH11" s="26">
        <f t="shared" si="22"/>
        <v>0</v>
      </c>
      <c r="CI11" s="26"/>
      <c r="CJ11" s="26"/>
      <c r="CK11" s="26">
        <f t="shared" si="23"/>
        <v>0</v>
      </c>
      <c r="CL11" s="26"/>
      <c r="CM11" s="26"/>
      <c r="CN11" s="26">
        <f t="shared" si="24"/>
        <v>0</v>
      </c>
      <c r="CO11" s="26"/>
      <c r="CP11" s="26"/>
      <c r="CQ11" s="26">
        <f t="shared" si="25"/>
        <v>0</v>
      </c>
      <c r="CR11" s="26"/>
      <c r="CS11" s="26"/>
      <c r="CT11" s="26">
        <f t="shared" si="31"/>
        <v>0</v>
      </c>
      <c r="CU11" s="26">
        <f t="shared" si="31"/>
        <v>0</v>
      </c>
      <c r="CV11" s="26">
        <f t="shared" si="31"/>
        <v>0</v>
      </c>
      <c r="CW11" s="26">
        <f t="shared" si="32"/>
        <v>0</v>
      </c>
      <c r="CX11" s="26"/>
      <c r="CY11" s="26"/>
      <c r="CZ11" s="26">
        <f t="shared" si="26"/>
        <v>0</v>
      </c>
      <c r="DA11" s="26"/>
      <c r="DB11" s="26"/>
      <c r="DC11" s="26">
        <f t="shared" si="27"/>
        <v>0</v>
      </c>
      <c r="DD11" s="26"/>
      <c r="DE11" s="26"/>
      <c r="DF11" s="27">
        <f t="shared" si="28"/>
        <v>14040</v>
      </c>
      <c r="DG11" s="27">
        <f t="shared" si="28"/>
        <v>10640</v>
      </c>
      <c r="DH11" s="27">
        <f t="shared" si="28"/>
        <v>3400</v>
      </c>
    </row>
    <row r="12" spans="1:112" ht="15.75" x14ac:dyDescent="0.2">
      <c r="A12" s="25" t="s">
        <v>79</v>
      </c>
      <c r="B12" s="26">
        <f t="shared" si="0"/>
        <v>23692</v>
      </c>
      <c r="C12" s="26">
        <v>22435</v>
      </c>
      <c r="D12" s="26">
        <v>1257</v>
      </c>
      <c r="E12" s="26">
        <f t="shared" si="1"/>
        <v>0</v>
      </c>
      <c r="F12" s="26"/>
      <c r="G12" s="26"/>
      <c r="H12" s="26">
        <f t="shared" si="2"/>
        <v>0</v>
      </c>
      <c r="I12" s="26"/>
      <c r="J12" s="26"/>
      <c r="K12" s="26">
        <f t="shared" si="3"/>
        <v>0</v>
      </c>
      <c r="L12" s="26"/>
      <c r="M12" s="26"/>
      <c r="N12" s="26">
        <f t="shared" si="4"/>
        <v>0</v>
      </c>
      <c r="O12" s="26"/>
      <c r="P12" s="26"/>
      <c r="Q12" s="26">
        <f t="shared" si="5"/>
        <v>0</v>
      </c>
      <c r="R12" s="26"/>
      <c r="S12" s="26"/>
      <c r="T12" s="26">
        <f t="shared" si="6"/>
        <v>0</v>
      </c>
      <c r="U12" s="26">
        <f t="shared" si="7"/>
        <v>0</v>
      </c>
      <c r="V12" s="26">
        <f t="shared" si="8"/>
        <v>0</v>
      </c>
      <c r="W12" s="26">
        <f t="shared" si="9"/>
        <v>0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>
        <f t="shared" si="10"/>
        <v>0</v>
      </c>
      <c r="AK12" s="26"/>
      <c r="AL12" s="26"/>
      <c r="AM12" s="26"/>
      <c r="AN12" s="26"/>
      <c r="AO12" s="26"/>
      <c r="AP12" s="26"/>
      <c r="AQ12" s="26"/>
      <c r="AR12" s="26"/>
      <c r="AS12" s="26">
        <f t="shared" si="29"/>
        <v>0</v>
      </c>
      <c r="AT12" s="26">
        <f t="shared" si="30"/>
        <v>0</v>
      </c>
      <c r="AU12" s="26"/>
      <c r="AV12" s="26"/>
      <c r="AW12" s="26">
        <f t="shared" si="11"/>
        <v>0</v>
      </c>
      <c r="AX12" s="26"/>
      <c r="AY12" s="26"/>
      <c r="AZ12" s="26">
        <f t="shared" si="12"/>
        <v>0</v>
      </c>
      <c r="BA12" s="26"/>
      <c r="BB12" s="26"/>
      <c r="BC12" s="26"/>
      <c r="BD12" s="26">
        <f t="shared" si="13"/>
        <v>0</v>
      </c>
      <c r="BE12" s="26"/>
      <c r="BF12" s="26"/>
      <c r="BG12" s="26">
        <f t="shared" si="14"/>
        <v>0</v>
      </c>
      <c r="BH12" s="26"/>
      <c r="BI12" s="26"/>
      <c r="BJ12" s="26">
        <f t="shared" si="15"/>
        <v>0</v>
      </c>
      <c r="BK12" s="26"/>
      <c r="BL12" s="26"/>
      <c r="BM12" s="26">
        <f t="shared" si="16"/>
        <v>0</v>
      </c>
      <c r="BN12" s="26"/>
      <c r="BO12" s="26"/>
      <c r="BP12" s="26"/>
      <c r="BQ12" s="26"/>
      <c r="BR12" s="26"/>
      <c r="BS12" s="26">
        <f t="shared" si="17"/>
        <v>0</v>
      </c>
      <c r="BT12" s="26"/>
      <c r="BU12" s="26"/>
      <c r="BV12" s="26">
        <f t="shared" si="18"/>
        <v>0</v>
      </c>
      <c r="BW12" s="26"/>
      <c r="BX12" s="26"/>
      <c r="BY12" s="26">
        <f t="shared" si="19"/>
        <v>0</v>
      </c>
      <c r="BZ12" s="26"/>
      <c r="CA12" s="26"/>
      <c r="CB12" s="26">
        <f t="shared" si="20"/>
        <v>0</v>
      </c>
      <c r="CC12" s="26"/>
      <c r="CD12" s="26"/>
      <c r="CE12" s="26">
        <f t="shared" si="21"/>
        <v>0</v>
      </c>
      <c r="CF12" s="26"/>
      <c r="CG12" s="26"/>
      <c r="CH12" s="26">
        <f t="shared" si="22"/>
        <v>0</v>
      </c>
      <c r="CI12" s="26"/>
      <c r="CJ12" s="26"/>
      <c r="CK12" s="26">
        <f t="shared" si="23"/>
        <v>0</v>
      </c>
      <c r="CL12" s="26"/>
      <c r="CM12" s="26"/>
      <c r="CN12" s="26">
        <f t="shared" si="24"/>
        <v>0</v>
      </c>
      <c r="CO12" s="26"/>
      <c r="CP12" s="26"/>
      <c r="CQ12" s="26">
        <f t="shared" si="25"/>
        <v>0</v>
      </c>
      <c r="CR12" s="26"/>
      <c r="CS12" s="26"/>
      <c r="CT12" s="26">
        <f t="shared" si="31"/>
        <v>0</v>
      </c>
      <c r="CU12" s="26">
        <f t="shared" si="31"/>
        <v>0</v>
      </c>
      <c r="CV12" s="26">
        <f t="shared" si="31"/>
        <v>0</v>
      </c>
      <c r="CW12" s="26">
        <f t="shared" si="32"/>
        <v>0</v>
      </c>
      <c r="CX12" s="26"/>
      <c r="CY12" s="26"/>
      <c r="CZ12" s="26">
        <f t="shared" si="26"/>
        <v>0</v>
      </c>
      <c r="DA12" s="26"/>
      <c r="DB12" s="26"/>
      <c r="DC12" s="26">
        <f t="shared" si="27"/>
        <v>0</v>
      </c>
      <c r="DD12" s="26"/>
      <c r="DE12" s="26"/>
      <c r="DF12" s="27">
        <f t="shared" si="28"/>
        <v>23692</v>
      </c>
      <c r="DG12" s="27">
        <f t="shared" si="28"/>
        <v>22435</v>
      </c>
      <c r="DH12" s="27">
        <f t="shared" si="28"/>
        <v>1257</v>
      </c>
    </row>
    <row r="13" spans="1:112" ht="15.75" x14ac:dyDescent="0.2">
      <c r="A13" s="25" t="s">
        <v>80</v>
      </c>
      <c r="B13" s="26">
        <f t="shared" si="0"/>
        <v>0</v>
      </c>
      <c r="C13" s="26"/>
      <c r="D13" s="26"/>
      <c r="E13" s="26">
        <f t="shared" si="1"/>
        <v>0</v>
      </c>
      <c r="F13" s="26"/>
      <c r="G13" s="26"/>
      <c r="H13" s="26">
        <f t="shared" si="2"/>
        <v>11963</v>
      </c>
      <c r="I13" s="26">
        <v>8177</v>
      </c>
      <c r="J13" s="26">
        <v>3786</v>
      </c>
      <c r="K13" s="26">
        <f t="shared" si="3"/>
        <v>23117</v>
      </c>
      <c r="L13" s="26">
        <v>15668</v>
      </c>
      <c r="M13" s="26">
        <v>7449</v>
      </c>
      <c r="N13" s="26">
        <f t="shared" si="4"/>
        <v>26905</v>
      </c>
      <c r="O13" s="26">
        <v>19481</v>
      </c>
      <c r="P13" s="26">
        <v>7424</v>
      </c>
      <c r="Q13" s="26">
        <f t="shared" si="5"/>
        <v>6686</v>
      </c>
      <c r="R13" s="26">
        <v>530</v>
      </c>
      <c r="S13" s="26">
        <v>6156</v>
      </c>
      <c r="T13" s="26">
        <f t="shared" si="6"/>
        <v>5829</v>
      </c>
      <c r="U13" s="26">
        <f t="shared" si="7"/>
        <v>3181</v>
      </c>
      <c r="V13" s="26">
        <f t="shared" si="8"/>
        <v>2648</v>
      </c>
      <c r="W13" s="26">
        <f t="shared" si="9"/>
        <v>3181</v>
      </c>
      <c r="X13" s="26">
        <v>3181</v>
      </c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>
        <f t="shared" si="10"/>
        <v>2648</v>
      </c>
      <c r="AK13" s="26">
        <v>2648</v>
      </c>
      <c r="AL13" s="26"/>
      <c r="AM13" s="26"/>
      <c r="AN13" s="26"/>
      <c r="AO13" s="26"/>
      <c r="AP13" s="26"/>
      <c r="AQ13" s="26"/>
      <c r="AR13" s="26"/>
      <c r="AS13" s="26">
        <f t="shared" si="29"/>
        <v>0</v>
      </c>
      <c r="AT13" s="26">
        <f t="shared" si="30"/>
        <v>0</v>
      </c>
      <c r="AU13" s="26"/>
      <c r="AV13" s="26"/>
      <c r="AW13" s="26">
        <f t="shared" si="11"/>
        <v>0</v>
      </c>
      <c r="AX13" s="26"/>
      <c r="AY13" s="26"/>
      <c r="AZ13" s="26">
        <f t="shared" si="12"/>
        <v>0</v>
      </c>
      <c r="BA13" s="26"/>
      <c r="BB13" s="26"/>
      <c r="BC13" s="26"/>
      <c r="BD13" s="26">
        <f t="shared" si="13"/>
        <v>0</v>
      </c>
      <c r="BE13" s="26"/>
      <c r="BF13" s="26"/>
      <c r="BG13" s="26">
        <f t="shared" si="14"/>
        <v>0</v>
      </c>
      <c r="BH13" s="26"/>
      <c r="BI13" s="26"/>
      <c r="BJ13" s="26">
        <f t="shared" si="15"/>
        <v>0</v>
      </c>
      <c r="BK13" s="26"/>
      <c r="BL13" s="26"/>
      <c r="BM13" s="26">
        <f t="shared" si="16"/>
        <v>0</v>
      </c>
      <c r="BN13" s="26"/>
      <c r="BO13" s="26"/>
      <c r="BP13" s="26"/>
      <c r="BQ13" s="26"/>
      <c r="BR13" s="26"/>
      <c r="BS13" s="26">
        <f t="shared" si="17"/>
        <v>0</v>
      </c>
      <c r="BT13" s="26"/>
      <c r="BU13" s="26"/>
      <c r="BV13" s="26">
        <f t="shared" si="18"/>
        <v>0</v>
      </c>
      <c r="BW13" s="26"/>
      <c r="BX13" s="26"/>
      <c r="BY13" s="26">
        <f t="shared" si="19"/>
        <v>0</v>
      </c>
      <c r="BZ13" s="26"/>
      <c r="CA13" s="26"/>
      <c r="CB13" s="26">
        <f t="shared" si="20"/>
        <v>0</v>
      </c>
      <c r="CC13" s="26"/>
      <c r="CD13" s="26"/>
      <c r="CE13" s="26">
        <f t="shared" si="21"/>
        <v>0</v>
      </c>
      <c r="CF13" s="26"/>
      <c r="CG13" s="26"/>
      <c r="CH13" s="26">
        <f t="shared" si="22"/>
        <v>0</v>
      </c>
      <c r="CI13" s="26"/>
      <c r="CJ13" s="26"/>
      <c r="CK13" s="26">
        <f t="shared" si="23"/>
        <v>0</v>
      </c>
      <c r="CL13" s="26"/>
      <c r="CM13" s="26"/>
      <c r="CN13" s="26">
        <f t="shared" si="24"/>
        <v>0</v>
      </c>
      <c r="CO13" s="26"/>
      <c r="CP13" s="26"/>
      <c r="CQ13" s="26">
        <f t="shared" si="25"/>
        <v>0</v>
      </c>
      <c r="CR13" s="26"/>
      <c r="CS13" s="26"/>
      <c r="CT13" s="26">
        <f t="shared" si="31"/>
        <v>0</v>
      </c>
      <c r="CU13" s="26">
        <f t="shared" si="31"/>
        <v>0</v>
      </c>
      <c r="CV13" s="26">
        <f t="shared" si="31"/>
        <v>0</v>
      </c>
      <c r="CW13" s="26">
        <f t="shared" si="32"/>
        <v>0</v>
      </c>
      <c r="CX13" s="26"/>
      <c r="CY13" s="26"/>
      <c r="CZ13" s="26">
        <f t="shared" si="26"/>
        <v>0</v>
      </c>
      <c r="DA13" s="26"/>
      <c r="DB13" s="26"/>
      <c r="DC13" s="26">
        <f t="shared" si="27"/>
        <v>0</v>
      </c>
      <c r="DD13" s="26"/>
      <c r="DE13" s="26"/>
      <c r="DF13" s="27">
        <f t="shared" si="28"/>
        <v>74500</v>
      </c>
      <c r="DG13" s="27">
        <f t="shared" si="28"/>
        <v>47037</v>
      </c>
      <c r="DH13" s="27">
        <f t="shared" si="28"/>
        <v>27463</v>
      </c>
    </row>
    <row r="14" spans="1:112" ht="15.75" x14ac:dyDescent="0.2">
      <c r="A14" s="25" t="s">
        <v>81</v>
      </c>
      <c r="B14" s="26">
        <f t="shared" si="0"/>
        <v>0</v>
      </c>
      <c r="C14" s="26"/>
      <c r="D14" s="26"/>
      <c r="E14" s="26">
        <f t="shared" si="1"/>
        <v>9558</v>
      </c>
      <c r="F14" s="26">
        <v>6003</v>
      </c>
      <c r="G14" s="26">
        <v>3555</v>
      </c>
      <c r="H14" s="26">
        <f t="shared" si="2"/>
        <v>9848</v>
      </c>
      <c r="I14" s="26">
        <v>7479</v>
      </c>
      <c r="J14" s="26">
        <v>2369</v>
      </c>
      <c r="K14" s="26">
        <f t="shared" si="3"/>
        <v>18692</v>
      </c>
      <c r="L14" s="26">
        <v>12591</v>
      </c>
      <c r="M14" s="26">
        <v>6101</v>
      </c>
      <c r="N14" s="26">
        <f t="shared" si="4"/>
        <v>4522</v>
      </c>
      <c r="O14" s="26">
        <v>0</v>
      </c>
      <c r="P14" s="26">
        <v>4522</v>
      </c>
      <c r="Q14" s="26">
        <f t="shared" si="5"/>
        <v>1000</v>
      </c>
      <c r="R14" s="26">
        <v>1000</v>
      </c>
      <c r="S14" s="26"/>
      <c r="T14" s="26">
        <f t="shared" si="6"/>
        <v>0</v>
      </c>
      <c r="U14" s="26">
        <f t="shared" si="7"/>
        <v>0</v>
      </c>
      <c r="V14" s="26">
        <f t="shared" si="8"/>
        <v>0</v>
      </c>
      <c r="W14" s="26">
        <f t="shared" si="9"/>
        <v>0</v>
      </c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>
        <f t="shared" si="10"/>
        <v>0</v>
      </c>
      <c r="AK14" s="26"/>
      <c r="AL14" s="26"/>
      <c r="AM14" s="26"/>
      <c r="AN14" s="26"/>
      <c r="AO14" s="26"/>
      <c r="AP14" s="26"/>
      <c r="AQ14" s="26"/>
      <c r="AR14" s="26"/>
      <c r="AS14" s="26">
        <f t="shared" si="29"/>
        <v>0</v>
      </c>
      <c r="AT14" s="26">
        <f t="shared" si="30"/>
        <v>0</v>
      </c>
      <c r="AU14" s="26"/>
      <c r="AV14" s="26"/>
      <c r="AW14" s="26">
        <f t="shared" si="11"/>
        <v>0</v>
      </c>
      <c r="AX14" s="26"/>
      <c r="AY14" s="26"/>
      <c r="AZ14" s="26">
        <f t="shared" si="12"/>
        <v>0</v>
      </c>
      <c r="BA14" s="26"/>
      <c r="BB14" s="26"/>
      <c r="BC14" s="26"/>
      <c r="BD14" s="26">
        <f t="shared" si="13"/>
        <v>0</v>
      </c>
      <c r="BE14" s="26"/>
      <c r="BF14" s="26"/>
      <c r="BG14" s="26">
        <f t="shared" si="14"/>
        <v>0</v>
      </c>
      <c r="BH14" s="26"/>
      <c r="BI14" s="26"/>
      <c r="BJ14" s="26">
        <f t="shared" si="15"/>
        <v>0</v>
      </c>
      <c r="BK14" s="26"/>
      <c r="BL14" s="26"/>
      <c r="BM14" s="26">
        <f t="shared" si="16"/>
        <v>0</v>
      </c>
      <c r="BN14" s="26"/>
      <c r="BO14" s="26"/>
      <c r="BP14" s="26"/>
      <c r="BQ14" s="26"/>
      <c r="BR14" s="26"/>
      <c r="BS14" s="26">
        <f t="shared" si="17"/>
        <v>0</v>
      </c>
      <c r="BT14" s="26"/>
      <c r="BU14" s="26"/>
      <c r="BV14" s="26">
        <f t="shared" si="18"/>
        <v>0</v>
      </c>
      <c r="BW14" s="26"/>
      <c r="BX14" s="26"/>
      <c r="BY14" s="26">
        <f t="shared" si="19"/>
        <v>0</v>
      </c>
      <c r="BZ14" s="26"/>
      <c r="CA14" s="26"/>
      <c r="CB14" s="26">
        <f t="shared" si="20"/>
        <v>0</v>
      </c>
      <c r="CC14" s="26"/>
      <c r="CD14" s="26"/>
      <c r="CE14" s="26">
        <f t="shared" si="21"/>
        <v>0</v>
      </c>
      <c r="CF14" s="26"/>
      <c r="CG14" s="26"/>
      <c r="CH14" s="26">
        <f t="shared" si="22"/>
        <v>0</v>
      </c>
      <c r="CI14" s="26"/>
      <c r="CJ14" s="26"/>
      <c r="CK14" s="26">
        <f t="shared" si="23"/>
        <v>0</v>
      </c>
      <c r="CL14" s="26"/>
      <c r="CM14" s="26"/>
      <c r="CN14" s="26">
        <f t="shared" si="24"/>
        <v>0</v>
      </c>
      <c r="CO14" s="26"/>
      <c r="CP14" s="26"/>
      <c r="CQ14" s="26">
        <f t="shared" si="25"/>
        <v>0</v>
      </c>
      <c r="CR14" s="26"/>
      <c r="CS14" s="26"/>
      <c r="CT14" s="26">
        <f t="shared" si="31"/>
        <v>0</v>
      </c>
      <c r="CU14" s="26">
        <f t="shared" si="31"/>
        <v>0</v>
      </c>
      <c r="CV14" s="26">
        <f t="shared" si="31"/>
        <v>0</v>
      </c>
      <c r="CW14" s="26">
        <f t="shared" si="32"/>
        <v>0</v>
      </c>
      <c r="CX14" s="26"/>
      <c r="CY14" s="26"/>
      <c r="CZ14" s="26">
        <f t="shared" si="26"/>
        <v>0</v>
      </c>
      <c r="DA14" s="26"/>
      <c r="DB14" s="26"/>
      <c r="DC14" s="26">
        <f t="shared" si="27"/>
        <v>0</v>
      </c>
      <c r="DD14" s="26"/>
      <c r="DE14" s="26"/>
      <c r="DF14" s="27">
        <f t="shared" si="28"/>
        <v>43620</v>
      </c>
      <c r="DG14" s="27">
        <f t="shared" si="28"/>
        <v>27073</v>
      </c>
      <c r="DH14" s="27">
        <f t="shared" si="28"/>
        <v>16547</v>
      </c>
    </row>
    <row r="15" spans="1:112" ht="15.75" x14ac:dyDescent="0.2">
      <c r="A15" s="25" t="s">
        <v>82</v>
      </c>
      <c r="B15" s="26">
        <f t="shared" si="0"/>
        <v>11481</v>
      </c>
      <c r="C15" s="13">
        <v>11231</v>
      </c>
      <c r="D15" s="13">
        <v>250</v>
      </c>
      <c r="E15" s="26">
        <f t="shared" si="1"/>
        <v>0</v>
      </c>
      <c r="F15" s="26"/>
      <c r="G15" s="26"/>
      <c r="H15" s="26">
        <f t="shared" si="2"/>
        <v>0</v>
      </c>
      <c r="I15" s="26"/>
      <c r="J15" s="26"/>
      <c r="K15" s="26">
        <f t="shared" si="3"/>
        <v>0</v>
      </c>
      <c r="L15" s="26"/>
      <c r="M15" s="26"/>
      <c r="N15" s="26">
        <f t="shared" si="4"/>
        <v>0</v>
      </c>
      <c r="O15" s="26"/>
      <c r="P15" s="26"/>
      <c r="Q15" s="26">
        <f t="shared" si="5"/>
        <v>0</v>
      </c>
      <c r="R15" s="26"/>
      <c r="S15" s="26"/>
      <c r="T15" s="26">
        <f t="shared" si="6"/>
        <v>0</v>
      </c>
      <c r="U15" s="26">
        <f t="shared" si="7"/>
        <v>0</v>
      </c>
      <c r="V15" s="26">
        <f t="shared" si="8"/>
        <v>0</v>
      </c>
      <c r="W15" s="26">
        <f t="shared" si="9"/>
        <v>0</v>
      </c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>
        <f t="shared" si="10"/>
        <v>0</v>
      </c>
      <c r="AK15" s="26"/>
      <c r="AL15" s="26"/>
      <c r="AM15" s="26"/>
      <c r="AN15" s="26"/>
      <c r="AO15" s="26"/>
      <c r="AP15" s="26"/>
      <c r="AQ15" s="26"/>
      <c r="AR15" s="26"/>
      <c r="AS15" s="26">
        <f t="shared" si="29"/>
        <v>0</v>
      </c>
      <c r="AT15" s="26">
        <f t="shared" si="30"/>
        <v>0</v>
      </c>
      <c r="AU15" s="26"/>
      <c r="AV15" s="26"/>
      <c r="AW15" s="26">
        <f t="shared" si="11"/>
        <v>0</v>
      </c>
      <c r="AX15" s="26"/>
      <c r="AY15" s="26"/>
      <c r="AZ15" s="26">
        <f t="shared" si="12"/>
        <v>0</v>
      </c>
      <c r="BA15" s="26"/>
      <c r="BB15" s="26"/>
      <c r="BC15" s="26"/>
      <c r="BD15" s="26">
        <f t="shared" si="13"/>
        <v>0</v>
      </c>
      <c r="BE15" s="26"/>
      <c r="BF15" s="26"/>
      <c r="BG15" s="26">
        <f t="shared" si="14"/>
        <v>0</v>
      </c>
      <c r="BH15" s="26"/>
      <c r="BI15" s="26"/>
      <c r="BJ15" s="26">
        <f t="shared" si="15"/>
        <v>0</v>
      </c>
      <c r="BK15" s="26"/>
      <c r="BL15" s="26"/>
      <c r="BM15" s="26">
        <f t="shared" si="16"/>
        <v>0</v>
      </c>
      <c r="BN15" s="26"/>
      <c r="BO15" s="26"/>
      <c r="BP15" s="26"/>
      <c r="BQ15" s="26"/>
      <c r="BR15" s="26"/>
      <c r="BS15" s="26">
        <f t="shared" si="17"/>
        <v>0</v>
      </c>
      <c r="BT15" s="26"/>
      <c r="BU15" s="26"/>
      <c r="BV15" s="26">
        <f t="shared" si="18"/>
        <v>0</v>
      </c>
      <c r="BW15" s="26"/>
      <c r="BX15" s="26"/>
      <c r="BY15" s="26">
        <f t="shared" si="19"/>
        <v>0</v>
      </c>
      <c r="BZ15" s="26"/>
      <c r="CA15" s="26"/>
      <c r="CB15" s="26">
        <f t="shared" si="20"/>
        <v>0</v>
      </c>
      <c r="CC15" s="26"/>
      <c r="CD15" s="26"/>
      <c r="CE15" s="26">
        <f t="shared" si="21"/>
        <v>0</v>
      </c>
      <c r="CF15" s="26"/>
      <c r="CG15" s="26"/>
      <c r="CH15" s="26">
        <f t="shared" si="22"/>
        <v>0</v>
      </c>
      <c r="CI15" s="26"/>
      <c r="CJ15" s="26"/>
      <c r="CK15" s="26">
        <f t="shared" si="23"/>
        <v>0</v>
      </c>
      <c r="CL15" s="26"/>
      <c r="CM15" s="26"/>
      <c r="CN15" s="26">
        <f t="shared" si="24"/>
        <v>0</v>
      </c>
      <c r="CO15" s="26"/>
      <c r="CP15" s="26"/>
      <c r="CQ15" s="26">
        <f t="shared" si="25"/>
        <v>0</v>
      </c>
      <c r="CR15" s="26"/>
      <c r="CS15" s="26"/>
      <c r="CT15" s="26">
        <f t="shared" si="31"/>
        <v>0</v>
      </c>
      <c r="CU15" s="26">
        <f t="shared" si="31"/>
        <v>0</v>
      </c>
      <c r="CV15" s="26">
        <f t="shared" si="31"/>
        <v>0</v>
      </c>
      <c r="CW15" s="26">
        <f t="shared" si="32"/>
        <v>0</v>
      </c>
      <c r="CX15" s="26"/>
      <c r="CY15" s="26"/>
      <c r="CZ15" s="26">
        <f t="shared" si="26"/>
        <v>0</v>
      </c>
      <c r="DA15" s="26"/>
      <c r="DB15" s="26"/>
      <c r="DC15" s="26">
        <f t="shared" si="27"/>
        <v>0</v>
      </c>
      <c r="DD15" s="26"/>
      <c r="DE15" s="26"/>
      <c r="DF15" s="27">
        <f t="shared" si="28"/>
        <v>11481</v>
      </c>
      <c r="DG15" s="27">
        <f t="shared" si="28"/>
        <v>11231</v>
      </c>
      <c r="DH15" s="27">
        <f t="shared" si="28"/>
        <v>250</v>
      </c>
    </row>
    <row r="16" spans="1:112" ht="15.75" x14ac:dyDescent="0.2">
      <c r="A16" s="25" t="s">
        <v>83</v>
      </c>
      <c r="B16" s="26">
        <f t="shared" si="0"/>
        <v>0</v>
      </c>
      <c r="C16" s="26"/>
      <c r="D16" s="26"/>
      <c r="E16" s="26">
        <f t="shared" si="1"/>
        <v>0</v>
      </c>
      <c r="F16" s="26"/>
      <c r="G16" s="26"/>
      <c r="H16" s="26">
        <f t="shared" si="2"/>
        <v>0</v>
      </c>
      <c r="I16" s="26"/>
      <c r="J16" s="26"/>
      <c r="K16" s="26">
        <f t="shared" si="3"/>
        <v>0</v>
      </c>
      <c r="L16" s="26"/>
      <c r="M16" s="26"/>
      <c r="N16" s="26">
        <f t="shared" si="4"/>
        <v>0</v>
      </c>
      <c r="O16" s="26"/>
      <c r="P16" s="26"/>
      <c r="Q16" s="26">
        <f t="shared" si="5"/>
        <v>0</v>
      </c>
      <c r="R16" s="26"/>
      <c r="S16" s="26"/>
      <c r="T16" s="26">
        <f t="shared" si="6"/>
        <v>5642</v>
      </c>
      <c r="U16" s="26">
        <f t="shared" si="7"/>
        <v>5642</v>
      </c>
      <c r="V16" s="26">
        <f t="shared" si="8"/>
        <v>0</v>
      </c>
      <c r="W16" s="26">
        <f t="shared" si="9"/>
        <v>5642</v>
      </c>
      <c r="X16" s="26">
        <v>0</v>
      </c>
      <c r="Y16" s="26">
        <v>5642</v>
      </c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>
        <f t="shared" si="10"/>
        <v>0</v>
      </c>
      <c r="AK16" s="26"/>
      <c r="AL16" s="26"/>
      <c r="AM16" s="26"/>
      <c r="AN16" s="26"/>
      <c r="AO16" s="26"/>
      <c r="AP16" s="26"/>
      <c r="AQ16" s="26"/>
      <c r="AR16" s="26"/>
      <c r="AS16" s="26">
        <f t="shared" si="29"/>
        <v>0</v>
      </c>
      <c r="AT16" s="26">
        <f t="shared" si="30"/>
        <v>0</v>
      </c>
      <c r="AU16" s="26"/>
      <c r="AV16" s="26"/>
      <c r="AW16" s="26">
        <f t="shared" si="11"/>
        <v>0</v>
      </c>
      <c r="AX16" s="26"/>
      <c r="AY16" s="26"/>
      <c r="AZ16" s="26">
        <f t="shared" si="12"/>
        <v>0</v>
      </c>
      <c r="BA16" s="26"/>
      <c r="BB16" s="26"/>
      <c r="BC16" s="26"/>
      <c r="BD16" s="26">
        <f t="shared" si="13"/>
        <v>0</v>
      </c>
      <c r="BE16" s="26"/>
      <c r="BF16" s="26"/>
      <c r="BG16" s="26">
        <f t="shared" si="14"/>
        <v>0</v>
      </c>
      <c r="BH16" s="26"/>
      <c r="BI16" s="26"/>
      <c r="BJ16" s="26">
        <f t="shared" si="15"/>
        <v>0</v>
      </c>
      <c r="BK16" s="26"/>
      <c r="BL16" s="26"/>
      <c r="BM16" s="26">
        <f t="shared" si="16"/>
        <v>0</v>
      </c>
      <c r="BN16" s="26"/>
      <c r="BO16" s="26"/>
      <c r="BP16" s="26"/>
      <c r="BQ16" s="26"/>
      <c r="BR16" s="26"/>
      <c r="BS16" s="26">
        <f t="shared" si="17"/>
        <v>0</v>
      </c>
      <c r="BT16" s="26"/>
      <c r="BU16" s="26"/>
      <c r="BV16" s="26">
        <f t="shared" si="18"/>
        <v>0</v>
      </c>
      <c r="BW16" s="26"/>
      <c r="BX16" s="26"/>
      <c r="BY16" s="26">
        <f t="shared" si="19"/>
        <v>0</v>
      </c>
      <c r="BZ16" s="26"/>
      <c r="CA16" s="26"/>
      <c r="CB16" s="26">
        <f t="shared" si="20"/>
        <v>0</v>
      </c>
      <c r="CC16" s="26"/>
      <c r="CD16" s="26"/>
      <c r="CE16" s="26">
        <f t="shared" si="21"/>
        <v>0</v>
      </c>
      <c r="CF16" s="26"/>
      <c r="CG16" s="26"/>
      <c r="CH16" s="26">
        <f t="shared" si="22"/>
        <v>0</v>
      </c>
      <c r="CI16" s="26"/>
      <c r="CJ16" s="26"/>
      <c r="CK16" s="26">
        <f t="shared" si="23"/>
        <v>0</v>
      </c>
      <c r="CL16" s="26"/>
      <c r="CM16" s="26"/>
      <c r="CN16" s="26">
        <f t="shared" si="24"/>
        <v>0</v>
      </c>
      <c r="CO16" s="26"/>
      <c r="CP16" s="26"/>
      <c r="CQ16" s="26">
        <f t="shared" si="25"/>
        <v>0</v>
      </c>
      <c r="CR16" s="26"/>
      <c r="CS16" s="26"/>
      <c r="CT16" s="26">
        <f t="shared" si="31"/>
        <v>0</v>
      </c>
      <c r="CU16" s="26">
        <f t="shared" si="31"/>
        <v>0</v>
      </c>
      <c r="CV16" s="26">
        <f t="shared" si="31"/>
        <v>0</v>
      </c>
      <c r="CW16" s="26">
        <f t="shared" si="32"/>
        <v>0</v>
      </c>
      <c r="CX16" s="26"/>
      <c r="CY16" s="26"/>
      <c r="CZ16" s="26">
        <f t="shared" si="26"/>
        <v>0</v>
      </c>
      <c r="DA16" s="26"/>
      <c r="DB16" s="26"/>
      <c r="DC16" s="26">
        <f t="shared" si="27"/>
        <v>0</v>
      </c>
      <c r="DD16" s="26"/>
      <c r="DE16" s="26"/>
      <c r="DF16" s="27">
        <f t="shared" si="28"/>
        <v>5642</v>
      </c>
      <c r="DG16" s="27">
        <f t="shared" si="28"/>
        <v>5642</v>
      </c>
      <c r="DH16" s="27">
        <f t="shared" si="28"/>
        <v>0</v>
      </c>
    </row>
    <row r="17" spans="1:112" ht="15.75" x14ac:dyDescent="0.2">
      <c r="A17" s="25" t="s">
        <v>84</v>
      </c>
      <c r="B17" s="26">
        <f t="shared" si="0"/>
        <v>0</v>
      </c>
      <c r="C17" s="26">
        <v>0</v>
      </c>
      <c r="D17" s="26">
        <v>0</v>
      </c>
      <c r="E17" s="26">
        <f t="shared" si="1"/>
        <v>3800</v>
      </c>
      <c r="F17" s="26">
        <v>2350</v>
      </c>
      <c r="G17" s="26">
        <v>1450</v>
      </c>
      <c r="H17" s="26">
        <f t="shared" si="2"/>
        <v>5500</v>
      </c>
      <c r="I17" s="26">
        <v>3800</v>
      </c>
      <c r="J17" s="26">
        <v>1700</v>
      </c>
      <c r="K17" s="26">
        <f t="shared" si="3"/>
        <v>19000</v>
      </c>
      <c r="L17" s="26">
        <v>19000</v>
      </c>
      <c r="M17" s="26">
        <v>0</v>
      </c>
      <c r="N17" s="26">
        <f t="shared" si="4"/>
        <v>0</v>
      </c>
      <c r="O17" s="26">
        <v>0</v>
      </c>
      <c r="P17" s="26">
        <v>0</v>
      </c>
      <c r="Q17" s="26">
        <f t="shared" si="5"/>
        <v>6266</v>
      </c>
      <c r="R17" s="26">
        <v>0</v>
      </c>
      <c r="S17" s="26">
        <v>6266</v>
      </c>
      <c r="T17" s="26">
        <f t="shared" si="6"/>
        <v>0</v>
      </c>
      <c r="U17" s="26">
        <f t="shared" si="7"/>
        <v>0</v>
      </c>
      <c r="V17" s="26">
        <f t="shared" si="8"/>
        <v>0</v>
      </c>
      <c r="W17" s="26">
        <f t="shared" si="9"/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f t="shared" si="10"/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f t="shared" si="29"/>
        <v>0</v>
      </c>
      <c r="AT17" s="26">
        <f t="shared" si="30"/>
        <v>0</v>
      </c>
      <c r="AU17" s="26">
        <v>0</v>
      </c>
      <c r="AV17" s="26">
        <v>0</v>
      </c>
      <c r="AW17" s="26">
        <f t="shared" si="11"/>
        <v>0</v>
      </c>
      <c r="AX17" s="26">
        <v>0</v>
      </c>
      <c r="AY17" s="26">
        <v>0</v>
      </c>
      <c r="AZ17" s="26">
        <f t="shared" si="12"/>
        <v>0</v>
      </c>
      <c r="BA17" s="26">
        <v>0</v>
      </c>
      <c r="BB17" s="26">
        <v>0</v>
      </c>
      <c r="BC17" s="26">
        <v>0</v>
      </c>
      <c r="BD17" s="26">
        <f t="shared" si="13"/>
        <v>0</v>
      </c>
      <c r="BE17" s="26">
        <v>0</v>
      </c>
      <c r="BF17" s="26">
        <v>0</v>
      </c>
      <c r="BG17" s="26">
        <f t="shared" si="14"/>
        <v>0</v>
      </c>
      <c r="BH17" s="26">
        <v>0</v>
      </c>
      <c r="BI17" s="26">
        <v>0</v>
      </c>
      <c r="BJ17" s="26">
        <f t="shared" si="15"/>
        <v>0</v>
      </c>
      <c r="BK17" s="26">
        <v>0</v>
      </c>
      <c r="BL17" s="26">
        <v>0</v>
      </c>
      <c r="BM17" s="26">
        <f t="shared" si="16"/>
        <v>0</v>
      </c>
      <c r="BN17" s="26">
        <v>0</v>
      </c>
      <c r="BO17" s="26">
        <v>0</v>
      </c>
      <c r="BP17" s="26">
        <v>0</v>
      </c>
      <c r="BQ17" s="26">
        <v>0</v>
      </c>
      <c r="BR17" s="26">
        <v>0</v>
      </c>
      <c r="BS17" s="26">
        <f t="shared" si="17"/>
        <v>0</v>
      </c>
      <c r="BT17" s="26">
        <v>0</v>
      </c>
      <c r="BU17" s="26">
        <v>0</v>
      </c>
      <c r="BV17" s="26">
        <f t="shared" si="18"/>
        <v>0</v>
      </c>
      <c r="BW17" s="26">
        <v>0</v>
      </c>
      <c r="BX17" s="26">
        <v>0</v>
      </c>
      <c r="BY17" s="26">
        <f t="shared" si="19"/>
        <v>0</v>
      </c>
      <c r="BZ17" s="26">
        <v>0</v>
      </c>
      <c r="CA17" s="26">
        <v>0</v>
      </c>
      <c r="CB17" s="26">
        <f t="shared" si="20"/>
        <v>0</v>
      </c>
      <c r="CC17" s="26">
        <v>0</v>
      </c>
      <c r="CD17" s="26">
        <v>0</v>
      </c>
      <c r="CE17" s="26">
        <f t="shared" si="21"/>
        <v>0</v>
      </c>
      <c r="CF17" s="26">
        <v>0</v>
      </c>
      <c r="CG17" s="26">
        <v>0</v>
      </c>
      <c r="CH17" s="26">
        <f t="shared" si="22"/>
        <v>0</v>
      </c>
      <c r="CI17" s="26">
        <v>0</v>
      </c>
      <c r="CJ17" s="26">
        <v>0</v>
      </c>
      <c r="CK17" s="26">
        <f t="shared" si="23"/>
        <v>0</v>
      </c>
      <c r="CL17" s="26">
        <v>0</v>
      </c>
      <c r="CM17" s="26">
        <v>0</v>
      </c>
      <c r="CN17" s="26">
        <f t="shared" si="24"/>
        <v>0</v>
      </c>
      <c r="CO17" s="26">
        <v>0</v>
      </c>
      <c r="CP17" s="26">
        <v>0</v>
      </c>
      <c r="CQ17" s="26">
        <f t="shared" si="25"/>
        <v>0</v>
      </c>
      <c r="CR17" s="26">
        <v>0</v>
      </c>
      <c r="CS17" s="26">
        <v>0</v>
      </c>
      <c r="CT17" s="26">
        <f t="shared" si="31"/>
        <v>0</v>
      </c>
      <c r="CU17" s="26">
        <f t="shared" si="31"/>
        <v>0</v>
      </c>
      <c r="CV17" s="26">
        <f t="shared" si="31"/>
        <v>0</v>
      </c>
      <c r="CW17" s="26">
        <f t="shared" si="32"/>
        <v>0</v>
      </c>
      <c r="CX17" s="26">
        <v>0</v>
      </c>
      <c r="CY17" s="26">
        <v>0</v>
      </c>
      <c r="CZ17" s="26">
        <f t="shared" si="26"/>
        <v>0</v>
      </c>
      <c r="DA17" s="26">
        <v>0</v>
      </c>
      <c r="DB17" s="26">
        <v>0</v>
      </c>
      <c r="DC17" s="26">
        <f t="shared" si="27"/>
        <v>0</v>
      </c>
      <c r="DD17" s="26">
        <v>0</v>
      </c>
      <c r="DE17" s="26">
        <v>0</v>
      </c>
      <c r="DF17" s="27">
        <f t="shared" si="28"/>
        <v>34566</v>
      </c>
      <c r="DG17" s="27">
        <f t="shared" si="28"/>
        <v>25150</v>
      </c>
      <c r="DH17" s="27">
        <f t="shared" si="28"/>
        <v>9416</v>
      </c>
    </row>
    <row r="18" spans="1:112" ht="15.75" x14ac:dyDescent="0.2">
      <c r="A18" s="25" t="s">
        <v>85</v>
      </c>
      <c r="B18" s="26">
        <f t="shared" si="0"/>
        <v>22282</v>
      </c>
      <c r="C18" s="26">
        <v>18382</v>
      </c>
      <c r="D18" s="26">
        <v>3900</v>
      </c>
      <c r="E18" s="26">
        <f t="shared" si="1"/>
        <v>0</v>
      </c>
      <c r="F18" s="26"/>
      <c r="G18" s="26"/>
      <c r="H18" s="26">
        <f t="shared" si="2"/>
        <v>0</v>
      </c>
      <c r="I18" s="26"/>
      <c r="J18" s="26"/>
      <c r="K18" s="26">
        <f t="shared" si="3"/>
        <v>0</v>
      </c>
      <c r="L18" s="26"/>
      <c r="M18" s="26"/>
      <c r="N18" s="26">
        <f t="shared" si="4"/>
        <v>0</v>
      </c>
      <c r="O18" s="26"/>
      <c r="P18" s="26"/>
      <c r="Q18" s="26">
        <f t="shared" si="5"/>
        <v>0</v>
      </c>
      <c r="R18" s="26"/>
      <c r="S18" s="26"/>
      <c r="T18" s="26">
        <f t="shared" si="6"/>
        <v>0</v>
      </c>
      <c r="U18" s="26">
        <f t="shared" si="7"/>
        <v>0</v>
      </c>
      <c r="V18" s="26">
        <f t="shared" si="8"/>
        <v>0</v>
      </c>
      <c r="W18" s="26">
        <f t="shared" si="9"/>
        <v>0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>
        <f t="shared" si="10"/>
        <v>0</v>
      </c>
      <c r="AK18" s="26"/>
      <c r="AL18" s="26"/>
      <c r="AM18" s="26"/>
      <c r="AN18" s="26"/>
      <c r="AO18" s="26"/>
      <c r="AP18" s="26"/>
      <c r="AQ18" s="26"/>
      <c r="AR18" s="26"/>
      <c r="AS18" s="26">
        <f t="shared" si="29"/>
        <v>0</v>
      </c>
      <c r="AT18" s="26">
        <f t="shared" si="30"/>
        <v>0</v>
      </c>
      <c r="AU18" s="26"/>
      <c r="AV18" s="26"/>
      <c r="AW18" s="26">
        <f t="shared" si="11"/>
        <v>0</v>
      </c>
      <c r="AX18" s="26"/>
      <c r="AY18" s="26"/>
      <c r="AZ18" s="26">
        <f t="shared" si="12"/>
        <v>0</v>
      </c>
      <c r="BA18" s="26"/>
      <c r="BB18" s="26"/>
      <c r="BC18" s="26"/>
      <c r="BD18" s="26">
        <f t="shared" si="13"/>
        <v>0</v>
      </c>
      <c r="BE18" s="26"/>
      <c r="BF18" s="26"/>
      <c r="BG18" s="26">
        <f t="shared" si="14"/>
        <v>0</v>
      </c>
      <c r="BH18" s="26"/>
      <c r="BI18" s="26"/>
      <c r="BJ18" s="26">
        <f t="shared" si="15"/>
        <v>0</v>
      </c>
      <c r="BK18" s="26"/>
      <c r="BL18" s="26"/>
      <c r="BM18" s="26">
        <f t="shared" si="16"/>
        <v>0</v>
      </c>
      <c r="BN18" s="26"/>
      <c r="BO18" s="26"/>
      <c r="BP18" s="26"/>
      <c r="BQ18" s="26"/>
      <c r="BR18" s="26"/>
      <c r="BS18" s="26">
        <f t="shared" si="17"/>
        <v>0</v>
      </c>
      <c r="BT18" s="26"/>
      <c r="BU18" s="26"/>
      <c r="BV18" s="26">
        <f t="shared" si="18"/>
        <v>0</v>
      </c>
      <c r="BW18" s="26"/>
      <c r="BX18" s="26"/>
      <c r="BY18" s="26">
        <f t="shared" si="19"/>
        <v>0</v>
      </c>
      <c r="BZ18" s="26"/>
      <c r="CA18" s="26"/>
      <c r="CB18" s="26">
        <f t="shared" si="20"/>
        <v>0</v>
      </c>
      <c r="CC18" s="26"/>
      <c r="CD18" s="26"/>
      <c r="CE18" s="26">
        <f t="shared" si="21"/>
        <v>0</v>
      </c>
      <c r="CF18" s="26"/>
      <c r="CG18" s="26"/>
      <c r="CH18" s="26">
        <f t="shared" si="22"/>
        <v>0</v>
      </c>
      <c r="CI18" s="26"/>
      <c r="CJ18" s="26"/>
      <c r="CK18" s="26">
        <f t="shared" si="23"/>
        <v>0</v>
      </c>
      <c r="CL18" s="26"/>
      <c r="CM18" s="26"/>
      <c r="CN18" s="26">
        <f t="shared" si="24"/>
        <v>0</v>
      </c>
      <c r="CO18" s="26"/>
      <c r="CP18" s="26"/>
      <c r="CQ18" s="26">
        <f t="shared" si="25"/>
        <v>0</v>
      </c>
      <c r="CR18" s="26"/>
      <c r="CS18" s="26"/>
      <c r="CT18" s="26">
        <f t="shared" si="31"/>
        <v>0</v>
      </c>
      <c r="CU18" s="26">
        <f t="shared" si="31"/>
        <v>0</v>
      </c>
      <c r="CV18" s="26">
        <f t="shared" si="31"/>
        <v>0</v>
      </c>
      <c r="CW18" s="26">
        <f t="shared" si="32"/>
        <v>0</v>
      </c>
      <c r="CX18" s="26"/>
      <c r="CY18" s="26"/>
      <c r="CZ18" s="26">
        <f t="shared" si="26"/>
        <v>0</v>
      </c>
      <c r="DA18" s="26"/>
      <c r="DB18" s="26"/>
      <c r="DC18" s="26">
        <f t="shared" si="27"/>
        <v>0</v>
      </c>
      <c r="DD18" s="26"/>
      <c r="DE18" s="26"/>
      <c r="DF18" s="27">
        <f t="shared" si="28"/>
        <v>22282</v>
      </c>
      <c r="DG18" s="27">
        <f t="shared" si="28"/>
        <v>18382</v>
      </c>
      <c r="DH18" s="27">
        <f t="shared" si="28"/>
        <v>3900</v>
      </c>
    </row>
    <row r="19" spans="1:112" ht="15.75" x14ac:dyDescent="0.2">
      <c r="A19" s="25" t="s">
        <v>86</v>
      </c>
      <c r="B19" s="26">
        <f t="shared" si="0"/>
        <v>1540</v>
      </c>
      <c r="C19" s="26">
        <v>1400</v>
      </c>
      <c r="D19" s="26">
        <v>140</v>
      </c>
      <c r="E19" s="26">
        <f t="shared" si="1"/>
        <v>0</v>
      </c>
      <c r="F19" s="26">
        <v>0</v>
      </c>
      <c r="G19" s="26">
        <v>0</v>
      </c>
      <c r="H19" s="26">
        <f t="shared" si="2"/>
        <v>0</v>
      </c>
      <c r="I19" s="26">
        <v>0</v>
      </c>
      <c r="J19" s="26">
        <v>0</v>
      </c>
      <c r="K19" s="26">
        <f t="shared" si="3"/>
        <v>0</v>
      </c>
      <c r="L19" s="26">
        <v>0</v>
      </c>
      <c r="M19" s="26">
        <v>0</v>
      </c>
      <c r="N19" s="26">
        <f t="shared" si="4"/>
        <v>0</v>
      </c>
      <c r="O19" s="26">
        <v>0</v>
      </c>
      <c r="P19" s="26">
        <v>0</v>
      </c>
      <c r="Q19" s="26">
        <f t="shared" si="5"/>
        <v>480</v>
      </c>
      <c r="R19" s="26">
        <v>280</v>
      </c>
      <c r="S19" s="26">
        <v>200</v>
      </c>
      <c r="T19" s="26">
        <f t="shared" si="6"/>
        <v>4624</v>
      </c>
      <c r="U19" s="26">
        <f t="shared" si="7"/>
        <v>4322</v>
      </c>
      <c r="V19" s="26">
        <f t="shared" si="8"/>
        <v>302</v>
      </c>
      <c r="W19" s="26">
        <f t="shared" si="9"/>
        <v>1407</v>
      </c>
      <c r="X19" s="26">
        <v>144</v>
      </c>
      <c r="Y19" s="26">
        <v>1023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240</v>
      </c>
      <c r="AH19" s="26">
        <v>0</v>
      </c>
      <c r="AI19" s="26">
        <v>0</v>
      </c>
      <c r="AJ19" s="26">
        <f t="shared" si="10"/>
        <v>302</v>
      </c>
      <c r="AK19" s="26">
        <v>0</v>
      </c>
      <c r="AL19" s="26">
        <v>302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f t="shared" si="29"/>
        <v>0</v>
      </c>
      <c r="AT19" s="26">
        <f t="shared" si="30"/>
        <v>0</v>
      </c>
      <c r="AU19" s="26">
        <v>0</v>
      </c>
      <c r="AV19" s="26">
        <v>0</v>
      </c>
      <c r="AW19" s="26">
        <f t="shared" si="11"/>
        <v>0</v>
      </c>
      <c r="AX19" s="26">
        <v>0</v>
      </c>
      <c r="AY19" s="26">
        <v>0</v>
      </c>
      <c r="AZ19" s="26">
        <f t="shared" si="12"/>
        <v>0</v>
      </c>
      <c r="BA19" s="26">
        <v>0</v>
      </c>
      <c r="BB19" s="26">
        <v>0</v>
      </c>
      <c r="BC19" s="26">
        <v>0</v>
      </c>
      <c r="BD19" s="26">
        <f t="shared" si="13"/>
        <v>0</v>
      </c>
      <c r="BE19" s="26">
        <v>0</v>
      </c>
      <c r="BF19" s="26">
        <v>0</v>
      </c>
      <c r="BG19" s="26">
        <f t="shared" si="14"/>
        <v>0</v>
      </c>
      <c r="BH19" s="26">
        <v>0</v>
      </c>
      <c r="BI19" s="26">
        <v>0</v>
      </c>
      <c r="BJ19" s="26">
        <f t="shared" si="15"/>
        <v>0</v>
      </c>
      <c r="BK19" s="26">
        <v>0</v>
      </c>
      <c r="BL19" s="26">
        <v>0</v>
      </c>
      <c r="BM19" s="26">
        <f t="shared" si="16"/>
        <v>520</v>
      </c>
      <c r="BN19" s="26">
        <v>520</v>
      </c>
      <c r="BO19" s="26">
        <v>0</v>
      </c>
      <c r="BP19" s="26">
        <v>0</v>
      </c>
      <c r="BQ19" s="26">
        <v>0</v>
      </c>
      <c r="BR19" s="26">
        <v>0</v>
      </c>
      <c r="BS19" s="26">
        <f t="shared" si="17"/>
        <v>0</v>
      </c>
      <c r="BT19" s="26">
        <v>0</v>
      </c>
      <c r="BU19" s="26">
        <v>0</v>
      </c>
      <c r="BV19" s="26">
        <f t="shared" si="18"/>
        <v>0</v>
      </c>
      <c r="BW19" s="26">
        <v>0</v>
      </c>
      <c r="BX19" s="26">
        <v>0</v>
      </c>
      <c r="BY19" s="26">
        <f t="shared" si="19"/>
        <v>0</v>
      </c>
      <c r="BZ19" s="26">
        <v>0</v>
      </c>
      <c r="CA19" s="26">
        <v>0</v>
      </c>
      <c r="CB19" s="26">
        <f t="shared" si="20"/>
        <v>0</v>
      </c>
      <c r="CC19" s="26">
        <v>0</v>
      </c>
      <c r="CD19" s="26">
        <v>0</v>
      </c>
      <c r="CE19" s="26">
        <f t="shared" si="21"/>
        <v>0</v>
      </c>
      <c r="CF19" s="26">
        <v>0</v>
      </c>
      <c r="CG19" s="26">
        <v>0</v>
      </c>
      <c r="CH19" s="26">
        <f t="shared" si="22"/>
        <v>0</v>
      </c>
      <c r="CI19" s="26">
        <v>0</v>
      </c>
      <c r="CJ19" s="26">
        <v>0</v>
      </c>
      <c r="CK19" s="26">
        <f t="shared" si="23"/>
        <v>0</v>
      </c>
      <c r="CL19" s="26">
        <v>0</v>
      </c>
      <c r="CM19" s="26">
        <v>0</v>
      </c>
      <c r="CN19" s="26">
        <f t="shared" si="24"/>
        <v>0</v>
      </c>
      <c r="CO19" s="26">
        <v>0</v>
      </c>
      <c r="CP19" s="26">
        <v>0</v>
      </c>
      <c r="CQ19" s="26">
        <f t="shared" si="25"/>
        <v>0</v>
      </c>
      <c r="CR19" s="26">
        <v>0</v>
      </c>
      <c r="CS19" s="26">
        <v>0</v>
      </c>
      <c r="CT19" s="26">
        <f t="shared" si="31"/>
        <v>2395</v>
      </c>
      <c r="CU19" s="26">
        <f t="shared" si="31"/>
        <v>2395</v>
      </c>
      <c r="CV19" s="26">
        <f t="shared" si="31"/>
        <v>0</v>
      </c>
      <c r="CW19" s="26">
        <f t="shared" si="32"/>
        <v>0</v>
      </c>
      <c r="CX19" s="26">
        <v>0</v>
      </c>
      <c r="CY19" s="26">
        <v>0</v>
      </c>
      <c r="CZ19" s="26">
        <f t="shared" si="26"/>
        <v>2395</v>
      </c>
      <c r="DA19" s="26">
        <v>2395</v>
      </c>
      <c r="DB19" s="26">
        <v>0</v>
      </c>
      <c r="DC19" s="26">
        <f t="shared" si="27"/>
        <v>0</v>
      </c>
      <c r="DD19" s="26">
        <v>0</v>
      </c>
      <c r="DE19" s="26">
        <v>0</v>
      </c>
      <c r="DF19" s="27">
        <f t="shared" si="28"/>
        <v>6644</v>
      </c>
      <c r="DG19" s="27">
        <f t="shared" si="28"/>
        <v>6002</v>
      </c>
      <c r="DH19" s="27">
        <f t="shared" si="28"/>
        <v>642</v>
      </c>
    </row>
    <row r="20" spans="1:112" ht="15.75" x14ac:dyDescent="0.2">
      <c r="A20" s="25" t="s">
        <v>87</v>
      </c>
      <c r="B20" s="26">
        <f t="shared" si="0"/>
        <v>200</v>
      </c>
      <c r="C20" s="26">
        <v>200</v>
      </c>
      <c r="D20" s="26">
        <v>0</v>
      </c>
      <c r="E20" s="26">
        <f t="shared" si="1"/>
        <v>773</v>
      </c>
      <c r="F20" s="26">
        <v>580</v>
      </c>
      <c r="G20" s="26">
        <v>193</v>
      </c>
      <c r="H20" s="26">
        <f t="shared" si="2"/>
        <v>0</v>
      </c>
      <c r="I20" s="26">
        <v>0</v>
      </c>
      <c r="J20" s="26">
        <v>0</v>
      </c>
      <c r="K20" s="26">
        <f t="shared" si="3"/>
        <v>0</v>
      </c>
      <c r="L20" s="26">
        <v>0</v>
      </c>
      <c r="M20" s="26">
        <v>0</v>
      </c>
      <c r="N20" s="26">
        <f t="shared" si="4"/>
        <v>0</v>
      </c>
      <c r="O20" s="26">
        <v>0</v>
      </c>
      <c r="P20" s="26">
        <v>0</v>
      </c>
      <c r="Q20" s="26">
        <f t="shared" si="5"/>
        <v>0</v>
      </c>
      <c r="R20" s="26">
        <v>0</v>
      </c>
      <c r="S20" s="26">
        <v>0</v>
      </c>
      <c r="T20" s="26">
        <f t="shared" si="6"/>
        <v>757</v>
      </c>
      <c r="U20" s="26">
        <f t="shared" si="7"/>
        <v>755</v>
      </c>
      <c r="V20" s="26">
        <f t="shared" si="8"/>
        <v>2</v>
      </c>
      <c r="W20" s="26">
        <f t="shared" si="9"/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f t="shared" si="10"/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f t="shared" si="29"/>
        <v>0</v>
      </c>
      <c r="AT20" s="26">
        <f t="shared" si="30"/>
        <v>0</v>
      </c>
      <c r="AU20" s="26">
        <v>0</v>
      </c>
      <c r="AV20" s="26">
        <v>0</v>
      </c>
      <c r="AW20" s="26">
        <f t="shared" si="11"/>
        <v>0</v>
      </c>
      <c r="AX20" s="26">
        <v>0</v>
      </c>
      <c r="AY20" s="26">
        <v>0</v>
      </c>
      <c r="AZ20" s="26">
        <f t="shared" si="12"/>
        <v>0</v>
      </c>
      <c r="BA20" s="26">
        <v>0</v>
      </c>
      <c r="BB20" s="26">
        <v>0</v>
      </c>
      <c r="BC20" s="26">
        <v>0</v>
      </c>
      <c r="BD20" s="26">
        <f t="shared" si="13"/>
        <v>0</v>
      </c>
      <c r="BE20" s="26">
        <v>0</v>
      </c>
      <c r="BF20" s="26">
        <v>0</v>
      </c>
      <c r="BG20" s="26">
        <f t="shared" si="14"/>
        <v>0</v>
      </c>
      <c r="BH20" s="26">
        <v>0</v>
      </c>
      <c r="BI20" s="26">
        <v>0</v>
      </c>
      <c r="BJ20" s="26">
        <f t="shared" si="15"/>
        <v>0</v>
      </c>
      <c r="BK20" s="26">
        <v>0</v>
      </c>
      <c r="BL20" s="26">
        <v>0</v>
      </c>
      <c r="BM20" s="26">
        <f t="shared" si="16"/>
        <v>495</v>
      </c>
      <c r="BN20" s="26">
        <v>495</v>
      </c>
      <c r="BO20" s="26">
        <v>0</v>
      </c>
      <c r="BP20" s="26">
        <v>0</v>
      </c>
      <c r="BQ20" s="26">
        <v>0</v>
      </c>
      <c r="BR20" s="26">
        <v>0</v>
      </c>
      <c r="BS20" s="26">
        <f t="shared" si="17"/>
        <v>0</v>
      </c>
      <c r="BT20" s="26">
        <v>0</v>
      </c>
      <c r="BU20" s="26">
        <v>0</v>
      </c>
      <c r="BV20" s="26">
        <f t="shared" si="18"/>
        <v>0</v>
      </c>
      <c r="BW20" s="26">
        <v>0</v>
      </c>
      <c r="BX20" s="26">
        <v>0</v>
      </c>
      <c r="BY20" s="26">
        <f t="shared" si="19"/>
        <v>0</v>
      </c>
      <c r="BZ20" s="26">
        <v>0</v>
      </c>
      <c r="CA20" s="26">
        <v>0</v>
      </c>
      <c r="CB20" s="26">
        <f t="shared" si="20"/>
        <v>0</v>
      </c>
      <c r="CC20" s="26">
        <v>0</v>
      </c>
      <c r="CD20" s="26">
        <v>0</v>
      </c>
      <c r="CE20" s="26">
        <f t="shared" si="21"/>
        <v>0</v>
      </c>
      <c r="CF20" s="26">
        <v>0</v>
      </c>
      <c r="CG20" s="26">
        <v>0</v>
      </c>
      <c r="CH20" s="26">
        <f t="shared" si="22"/>
        <v>0</v>
      </c>
      <c r="CI20" s="26">
        <v>0</v>
      </c>
      <c r="CJ20" s="26">
        <v>0</v>
      </c>
      <c r="CK20" s="26">
        <f t="shared" si="23"/>
        <v>0</v>
      </c>
      <c r="CL20" s="26">
        <v>0</v>
      </c>
      <c r="CM20" s="26">
        <v>0</v>
      </c>
      <c r="CN20" s="26">
        <f t="shared" si="24"/>
        <v>0</v>
      </c>
      <c r="CO20" s="26">
        <v>0</v>
      </c>
      <c r="CP20" s="26">
        <v>0</v>
      </c>
      <c r="CQ20" s="26">
        <f t="shared" si="25"/>
        <v>0</v>
      </c>
      <c r="CR20" s="26">
        <v>0</v>
      </c>
      <c r="CS20" s="26">
        <v>0</v>
      </c>
      <c r="CT20" s="26">
        <f t="shared" si="31"/>
        <v>262</v>
      </c>
      <c r="CU20" s="26">
        <f t="shared" si="31"/>
        <v>260</v>
      </c>
      <c r="CV20" s="26">
        <f t="shared" si="31"/>
        <v>2</v>
      </c>
      <c r="CW20" s="26">
        <f t="shared" si="32"/>
        <v>0</v>
      </c>
      <c r="CX20" s="26">
        <v>0</v>
      </c>
      <c r="CY20" s="26">
        <v>0</v>
      </c>
      <c r="CZ20" s="26">
        <f t="shared" si="26"/>
        <v>262</v>
      </c>
      <c r="DA20" s="26">
        <v>260</v>
      </c>
      <c r="DB20" s="26">
        <v>2</v>
      </c>
      <c r="DC20" s="26">
        <f t="shared" si="27"/>
        <v>0</v>
      </c>
      <c r="DD20" s="26">
        <v>0</v>
      </c>
      <c r="DE20" s="26"/>
      <c r="DF20" s="27">
        <f t="shared" si="28"/>
        <v>1730</v>
      </c>
      <c r="DG20" s="27">
        <f t="shared" si="28"/>
        <v>1535</v>
      </c>
      <c r="DH20" s="27">
        <f t="shared" si="28"/>
        <v>195</v>
      </c>
    </row>
    <row r="21" spans="1:112" ht="15.75" x14ac:dyDescent="0.2">
      <c r="A21" s="25" t="s">
        <v>88</v>
      </c>
      <c r="B21" s="26">
        <f t="shared" si="0"/>
        <v>928</v>
      </c>
      <c r="C21" s="26">
        <v>698</v>
      </c>
      <c r="D21" s="26">
        <v>230</v>
      </c>
      <c r="E21" s="26">
        <f t="shared" si="1"/>
        <v>0</v>
      </c>
      <c r="F21" s="26">
        <v>0</v>
      </c>
      <c r="G21" s="26">
        <v>0</v>
      </c>
      <c r="H21" s="26">
        <f t="shared" si="2"/>
        <v>0</v>
      </c>
      <c r="I21" s="26">
        <v>0</v>
      </c>
      <c r="J21" s="26">
        <v>0</v>
      </c>
      <c r="K21" s="26">
        <f t="shared" si="3"/>
        <v>188</v>
      </c>
      <c r="L21" s="26">
        <v>160</v>
      </c>
      <c r="M21" s="26">
        <v>28</v>
      </c>
      <c r="N21" s="26">
        <f t="shared" si="4"/>
        <v>0</v>
      </c>
      <c r="O21" s="26">
        <v>0</v>
      </c>
      <c r="P21" s="26">
        <v>0</v>
      </c>
      <c r="Q21" s="26">
        <f t="shared" si="5"/>
        <v>1064</v>
      </c>
      <c r="R21" s="26">
        <v>964</v>
      </c>
      <c r="S21" s="26">
        <v>100</v>
      </c>
      <c r="T21" s="26">
        <f t="shared" si="6"/>
        <v>320</v>
      </c>
      <c r="U21" s="26">
        <f t="shared" si="7"/>
        <v>240</v>
      </c>
      <c r="V21" s="26">
        <f t="shared" si="8"/>
        <v>80</v>
      </c>
      <c r="W21" s="26">
        <f t="shared" si="9"/>
        <v>240</v>
      </c>
      <c r="X21" s="26">
        <v>0</v>
      </c>
      <c r="Y21" s="26">
        <v>240</v>
      </c>
      <c r="Z21" s="26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f t="shared" si="10"/>
        <v>80</v>
      </c>
      <c r="AK21" s="26">
        <v>0</v>
      </c>
      <c r="AL21" s="26">
        <v>80</v>
      </c>
      <c r="AM21" s="26"/>
      <c r="AN21" s="26"/>
      <c r="AO21" s="26"/>
      <c r="AP21" s="26"/>
      <c r="AQ21" s="26"/>
      <c r="AR21" s="26"/>
      <c r="AS21" s="26">
        <f t="shared" si="29"/>
        <v>0</v>
      </c>
      <c r="AT21" s="26">
        <f t="shared" si="30"/>
        <v>0</v>
      </c>
      <c r="AU21" s="26"/>
      <c r="AV21" s="26"/>
      <c r="AW21" s="26">
        <f t="shared" si="11"/>
        <v>0</v>
      </c>
      <c r="AX21" s="26"/>
      <c r="AY21" s="26"/>
      <c r="AZ21" s="26">
        <f t="shared" si="12"/>
        <v>0</v>
      </c>
      <c r="BA21" s="26"/>
      <c r="BB21" s="26"/>
      <c r="BC21" s="26"/>
      <c r="BD21" s="26">
        <f t="shared" si="13"/>
        <v>0</v>
      </c>
      <c r="BE21" s="26"/>
      <c r="BF21" s="26"/>
      <c r="BG21" s="26">
        <f t="shared" si="14"/>
        <v>0</v>
      </c>
      <c r="BH21" s="26"/>
      <c r="BI21" s="26"/>
      <c r="BJ21" s="26">
        <f t="shared" si="15"/>
        <v>0</v>
      </c>
      <c r="BK21" s="26"/>
      <c r="BL21" s="26"/>
      <c r="BM21" s="26">
        <f t="shared" si="16"/>
        <v>0</v>
      </c>
      <c r="BN21" s="26"/>
      <c r="BO21" s="26"/>
      <c r="BP21" s="26"/>
      <c r="BQ21" s="26"/>
      <c r="BR21" s="26"/>
      <c r="BS21" s="26">
        <f t="shared" si="17"/>
        <v>0</v>
      </c>
      <c r="BT21" s="26"/>
      <c r="BU21" s="26"/>
      <c r="BV21" s="26">
        <f t="shared" si="18"/>
        <v>0</v>
      </c>
      <c r="BW21" s="26"/>
      <c r="BX21" s="26"/>
      <c r="BY21" s="26">
        <f t="shared" si="19"/>
        <v>0</v>
      </c>
      <c r="BZ21" s="26"/>
      <c r="CA21" s="26"/>
      <c r="CB21" s="26">
        <f t="shared" si="20"/>
        <v>0</v>
      </c>
      <c r="CC21" s="26"/>
      <c r="CD21" s="26"/>
      <c r="CE21" s="26">
        <f t="shared" si="21"/>
        <v>0</v>
      </c>
      <c r="CF21" s="26"/>
      <c r="CG21" s="26"/>
      <c r="CH21" s="26">
        <f t="shared" si="22"/>
        <v>0</v>
      </c>
      <c r="CI21" s="26"/>
      <c r="CJ21" s="26"/>
      <c r="CK21" s="26">
        <f t="shared" si="23"/>
        <v>0</v>
      </c>
      <c r="CL21" s="26"/>
      <c r="CM21" s="26"/>
      <c r="CN21" s="26">
        <f t="shared" si="24"/>
        <v>0</v>
      </c>
      <c r="CO21" s="26"/>
      <c r="CP21" s="26"/>
      <c r="CQ21" s="26">
        <f t="shared" si="25"/>
        <v>0</v>
      </c>
      <c r="CR21" s="26"/>
      <c r="CS21" s="26"/>
      <c r="CT21" s="26">
        <f t="shared" si="31"/>
        <v>0</v>
      </c>
      <c r="CU21" s="26">
        <f t="shared" si="31"/>
        <v>0</v>
      </c>
      <c r="CV21" s="26">
        <f t="shared" si="31"/>
        <v>0</v>
      </c>
      <c r="CW21" s="26">
        <f t="shared" si="32"/>
        <v>0</v>
      </c>
      <c r="CX21" s="26"/>
      <c r="CY21" s="26"/>
      <c r="CZ21" s="26">
        <f t="shared" si="26"/>
        <v>0</v>
      </c>
      <c r="DA21" s="26"/>
      <c r="DB21" s="26"/>
      <c r="DC21" s="26">
        <f t="shared" si="27"/>
        <v>0</v>
      </c>
      <c r="DD21" s="26"/>
      <c r="DE21" s="26"/>
      <c r="DF21" s="27">
        <f t="shared" si="28"/>
        <v>2500</v>
      </c>
      <c r="DG21" s="27">
        <f t="shared" si="28"/>
        <v>2062</v>
      </c>
      <c r="DH21" s="27">
        <f t="shared" si="28"/>
        <v>438</v>
      </c>
    </row>
    <row r="22" spans="1:112" ht="15.75" x14ac:dyDescent="0.2">
      <c r="A22" s="25" t="s">
        <v>89</v>
      </c>
      <c r="B22" s="26">
        <f t="shared" si="0"/>
        <v>0</v>
      </c>
      <c r="C22" s="26"/>
      <c r="D22" s="26"/>
      <c r="E22" s="26">
        <f t="shared" si="1"/>
        <v>0</v>
      </c>
      <c r="F22" s="26"/>
      <c r="G22" s="26"/>
      <c r="H22" s="26">
        <f t="shared" si="2"/>
        <v>0</v>
      </c>
      <c r="I22" s="26"/>
      <c r="J22" s="26"/>
      <c r="K22" s="26">
        <f t="shared" si="3"/>
        <v>3390</v>
      </c>
      <c r="L22" s="26">
        <v>3390</v>
      </c>
      <c r="M22" s="26">
        <v>0</v>
      </c>
      <c r="N22" s="26">
        <f t="shared" si="4"/>
        <v>600</v>
      </c>
      <c r="O22" s="26">
        <v>600</v>
      </c>
      <c r="P22" s="26">
        <v>0</v>
      </c>
      <c r="Q22" s="26">
        <f t="shared" si="5"/>
        <v>1530</v>
      </c>
      <c r="R22" s="26">
        <v>1530</v>
      </c>
      <c r="S22" s="26">
        <v>0</v>
      </c>
      <c r="T22" s="26">
        <f t="shared" si="6"/>
        <v>270</v>
      </c>
      <c r="U22" s="26">
        <f t="shared" si="7"/>
        <v>270</v>
      </c>
      <c r="V22" s="26">
        <f t="shared" si="8"/>
        <v>0</v>
      </c>
      <c r="W22" s="26">
        <f t="shared" si="9"/>
        <v>270</v>
      </c>
      <c r="X22" s="26">
        <v>270</v>
      </c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>
        <f t="shared" si="10"/>
        <v>0</v>
      </c>
      <c r="AK22" s="26"/>
      <c r="AL22" s="26"/>
      <c r="AM22" s="26"/>
      <c r="AN22" s="26"/>
      <c r="AO22" s="26"/>
      <c r="AP22" s="26"/>
      <c r="AQ22" s="26"/>
      <c r="AR22" s="26"/>
      <c r="AS22" s="26">
        <f t="shared" si="29"/>
        <v>0</v>
      </c>
      <c r="AT22" s="26">
        <f t="shared" si="30"/>
        <v>0</v>
      </c>
      <c r="AU22" s="26"/>
      <c r="AV22" s="26"/>
      <c r="AW22" s="26">
        <f t="shared" si="11"/>
        <v>0</v>
      </c>
      <c r="AX22" s="26"/>
      <c r="AY22" s="26"/>
      <c r="AZ22" s="26">
        <f t="shared" si="12"/>
        <v>0</v>
      </c>
      <c r="BA22" s="26"/>
      <c r="BB22" s="26"/>
      <c r="BC22" s="26"/>
      <c r="BD22" s="26">
        <f t="shared" si="13"/>
        <v>0</v>
      </c>
      <c r="BE22" s="26"/>
      <c r="BF22" s="26"/>
      <c r="BG22" s="26">
        <f t="shared" si="14"/>
        <v>0</v>
      </c>
      <c r="BH22" s="26"/>
      <c r="BI22" s="26"/>
      <c r="BJ22" s="26">
        <f t="shared" si="15"/>
        <v>0</v>
      </c>
      <c r="BK22" s="26"/>
      <c r="BL22" s="26"/>
      <c r="BM22" s="26">
        <f t="shared" si="16"/>
        <v>0</v>
      </c>
      <c r="BN22" s="26"/>
      <c r="BO22" s="26"/>
      <c r="BP22" s="26"/>
      <c r="BQ22" s="26"/>
      <c r="BR22" s="26"/>
      <c r="BS22" s="26">
        <f t="shared" si="17"/>
        <v>0</v>
      </c>
      <c r="BT22" s="26"/>
      <c r="BU22" s="26"/>
      <c r="BV22" s="26">
        <f t="shared" si="18"/>
        <v>0</v>
      </c>
      <c r="BW22" s="26"/>
      <c r="BX22" s="26"/>
      <c r="BY22" s="26">
        <f t="shared" si="19"/>
        <v>0</v>
      </c>
      <c r="BZ22" s="26"/>
      <c r="CA22" s="26"/>
      <c r="CB22" s="26">
        <f t="shared" si="20"/>
        <v>0</v>
      </c>
      <c r="CC22" s="26"/>
      <c r="CD22" s="26"/>
      <c r="CE22" s="26">
        <f t="shared" si="21"/>
        <v>0</v>
      </c>
      <c r="CF22" s="26"/>
      <c r="CG22" s="26"/>
      <c r="CH22" s="26">
        <f t="shared" si="22"/>
        <v>0</v>
      </c>
      <c r="CI22" s="26"/>
      <c r="CJ22" s="26"/>
      <c r="CK22" s="26">
        <f t="shared" si="23"/>
        <v>0</v>
      </c>
      <c r="CL22" s="26"/>
      <c r="CM22" s="26"/>
      <c r="CN22" s="26">
        <f t="shared" si="24"/>
        <v>0</v>
      </c>
      <c r="CO22" s="26"/>
      <c r="CP22" s="26"/>
      <c r="CQ22" s="26">
        <f t="shared" si="25"/>
        <v>0</v>
      </c>
      <c r="CR22" s="26"/>
      <c r="CS22" s="26"/>
      <c r="CT22" s="26">
        <f t="shared" si="31"/>
        <v>0</v>
      </c>
      <c r="CU22" s="26">
        <f t="shared" si="31"/>
        <v>0</v>
      </c>
      <c r="CV22" s="26">
        <f t="shared" si="31"/>
        <v>0</v>
      </c>
      <c r="CW22" s="26">
        <f t="shared" si="32"/>
        <v>0</v>
      </c>
      <c r="CX22" s="26"/>
      <c r="CY22" s="26"/>
      <c r="CZ22" s="26">
        <f t="shared" si="26"/>
        <v>0</v>
      </c>
      <c r="DA22" s="26"/>
      <c r="DB22" s="26"/>
      <c r="DC22" s="26">
        <f t="shared" si="27"/>
        <v>0</v>
      </c>
      <c r="DD22" s="26"/>
      <c r="DE22" s="26"/>
      <c r="DF22" s="27">
        <f t="shared" si="28"/>
        <v>5790</v>
      </c>
      <c r="DG22" s="27">
        <f t="shared" si="28"/>
        <v>5790</v>
      </c>
      <c r="DH22" s="27">
        <f t="shared" si="28"/>
        <v>0</v>
      </c>
    </row>
    <row r="23" spans="1:112" ht="15.75" x14ac:dyDescent="0.2">
      <c r="A23" s="25" t="s">
        <v>90</v>
      </c>
      <c r="B23" s="26">
        <f t="shared" si="0"/>
        <v>1050</v>
      </c>
      <c r="C23" s="26">
        <v>1000</v>
      </c>
      <c r="D23" s="26">
        <v>50</v>
      </c>
      <c r="E23" s="26">
        <f t="shared" si="1"/>
        <v>2300</v>
      </c>
      <c r="F23" s="26">
        <v>1500</v>
      </c>
      <c r="G23" s="26">
        <v>800</v>
      </c>
      <c r="H23" s="26">
        <f t="shared" si="2"/>
        <v>0</v>
      </c>
      <c r="I23" s="26">
        <v>0</v>
      </c>
      <c r="J23" s="26">
        <v>0</v>
      </c>
      <c r="K23" s="26">
        <f t="shared" si="3"/>
        <v>1800</v>
      </c>
      <c r="L23" s="26">
        <v>1800</v>
      </c>
      <c r="M23" s="26">
        <v>0</v>
      </c>
      <c r="N23" s="26">
        <f t="shared" si="4"/>
        <v>1800</v>
      </c>
      <c r="O23" s="26">
        <v>1800</v>
      </c>
      <c r="P23" s="26">
        <v>0</v>
      </c>
      <c r="Q23" s="26">
        <f t="shared" si="5"/>
        <v>7600</v>
      </c>
      <c r="R23" s="26">
        <f>7950-1800</f>
        <v>6150</v>
      </c>
      <c r="S23" s="26">
        <v>1450</v>
      </c>
      <c r="T23" s="26">
        <f t="shared" si="6"/>
        <v>2550</v>
      </c>
      <c r="U23" s="26">
        <f>W23+AU23+AX23+BA23+BC23+BE23+BH23+BK23+BN23+BP23+BQ23+BR23+BT23+BW23+BZ23+CC23+CF23+CI23+CL23+CO23+CR23+CU23</f>
        <v>2350</v>
      </c>
      <c r="V23" s="26">
        <f t="shared" si="8"/>
        <v>200</v>
      </c>
      <c r="W23" s="26">
        <f>X23+Y23+Z23+AA23+AB23+AC23+AD23+AE23+AF23+AG23+AH23+AI23</f>
        <v>700</v>
      </c>
      <c r="X23" s="26"/>
      <c r="Y23" s="26">
        <v>700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f>AK23+AL23+AM23+AN23+AO23+AP23+AQ23+AR23</f>
        <v>100</v>
      </c>
      <c r="AK23" s="26"/>
      <c r="AL23" s="26">
        <v>100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f>AT23+AW23</f>
        <v>0</v>
      </c>
      <c r="AT23" s="26">
        <f t="shared" si="30"/>
        <v>0</v>
      </c>
      <c r="AU23" s="26">
        <v>0</v>
      </c>
      <c r="AV23" s="26">
        <v>0</v>
      </c>
      <c r="AW23" s="26">
        <f>AX23+AY23</f>
        <v>0</v>
      </c>
      <c r="AX23" s="26">
        <v>0</v>
      </c>
      <c r="AY23" s="26">
        <v>0</v>
      </c>
      <c r="AZ23" s="26">
        <f t="shared" si="12"/>
        <v>0</v>
      </c>
      <c r="BA23" s="26">
        <v>0</v>
      </c>
      <c r="BB23" s="26">
        <v>0</v>
      </c>
      <c r="BC23" s="26">
        <v>0</v>
      </c>
      <c r="BD23" s="26">
        <f t="shared" si="13"/>
        <v>0</v>
      </c>
      <c r="BE23" s="26">
        <v>0</v>
      </c>
      <c r="BF23" s="26">
        <v>0</v>
      </c>
      <c r="BG23" s="26">
        <f t="shared" si="14"/>
        <v>50</v>
      </c>
      <c r="BH23" s="26">
        <v>50</v>
      </c>
      <c r="BI23" s="26">
        <v>0</v>
      </c>
      <c r="BJ23" s="26">
        <f t="shared" si="15"/>
        <v>0</v>
      </c>
      <c r="BK23" s="26">
        <v>0</v>
      </c>
      <c r="BL23" s="26">
        <v>0</v>
      </c>
      <c r="BM23" s="26">
        <f t="shared" si="16"/>
        <v>550</v>
      </c>
      <c r="BN23" s="26">
        <f>850-300</f>
        <v>550</v>
      </c>
      <c r="BO23" s="26">
        <v>0</v>
      </c>
      <c r="BP23" s="26">
        <v>0</v>
      </c>
      <c r="BQ23" s="26">
        <v>0</v>
      </c>
      <c r="BR23" s="26">
        <v>0</v>
      </c>
      <c r="BS23" s="26">
        <f t="shared" si="17"/>
        <v>0</v>
      </c>
      <c r="BT23" s="26">
        <v>0</v>
      </c>
      <c r="BU23" s="26">
        <v>0</v>
      </c>
      <c r="BV23" s="26">
        <f t="shared" si="18"/>
        <v>0</v>
      </c>
      <c r="BW23" s="26">
        <v>0</v>
      </c>
      <c r="BX23" s="26">
        <v>0</v>
      </c>
      <c r="BY23" s="26">
        <f t="shared" si="19"/>
        <v>0</v>
      </c>
      <c r="BZ23" s="26">
        <v>0</v>
      </c>
      <c r="CA23" s="26">
        <v>0</v>
      </c>
      <c r="CB23" s="26">
        <f t="shared" si="20"/>
        <v>0</v>
      </c>
      <c r="CC23" s="26">
        <v>0</v>
      </c>
      <c r="CD23" s="26">
        <v>0</v>
      </c>
      <c r="CE23" s="26">
        <f t="shared" si="21"/>
        <v>150</v>
      </c>
      <c r="CF23" s="26">
        <v>150</v>
      </c>
      <c r="CG23" s="26">
        <v>0</v>
      </c>
      <c r="CH23" s="26">
        <f t="shared" si="22"/>
        <v>350</v>
      </c>
      <c r="CI23" s="26">
        <f>700-400</f>
        <v>300</v>
      </c>
      <c r="CJ23" s="26">
        <v>50</v>
      </c>
      <c r="CK23" s="26">
        <f t="shared" si="23"/>
        <v>0</v>
      </c>
      <c r="CL23" s="26">
        <v>0</v>
      </c>
      <c r="CM23" s="26">
        <v>0</v>
      </c>
      <c r="CN23" s="26">
        <f t="shared" si="24"/>
        <v>650</v>
      </c>
      <c r="CO23" s="26">
        <f>900-300</f>
        <v>600</v>
      </c>
      <c r="CP23" s="26">
        <v>50</v>
      </c>
      <c r="CQ23" s="26">
        <f t="shared" si="25"/>
        <v>0</v>
      </c>
      <c r="CR23" s="26"/>
      <c r="CS23" s="26"/>
      <c r="CT23" s="26">
        <f t="shared" si="31"/>
        <v>0</v>
      </c>
      <c r="CU23" s="26">
        <f t="shared" si="31"/>
        <v>0</v>
      </c>
      <c r="CV23" s="26">
        <f t="shared" si="31"/>
        <v>0</v>
      </c>
      <c r="CW23" s="26">
        <f t="shared" si="32"/>
        <v>0</v>
      </c>
      <c r="CX23" s="26"/>
      <c r="CY23" s="26"/>
      <c r="CZ23" s="26">
        <f t="shared" si="26"/>
        <v>0</v>
      </c>
      <c r="DA23" s="26"/>
      <c r="DB23" s="26"/>
      <c r="DC23" s="26">
        <f t="shared" si="27"/>
        <v>0</v>
      </c>
      <c r="DD23" s="26"/>
      <c r="DE23" s="26"/>
      <c r="DF23" s="27">
        <f t="shared" ref="DF23:DH85" si="33">B23+E23+H23+K23+N23+Q23+T23</f>
        <v>17100</v>
      </c>
      <c r="DG23" s="27">
        <f t="shared" si="33"/>
        <v>14600</v>
      </c>
      <c r="DH23" s="27">
        <f t="shared" si="33"/>
        <v>2500</v>
      </c>
    </row>
    <row r="24" spans="1:112" ht="15.75" x14ac:dyDescent="0.2">
      <c r="A24" s="25" t="s">
        <v>91</v>
      </c>
      <c r="B24" s="26">
        <f t="shared" si="0"/>
        <v>899</v>
      </c>
      <c r="C24" s="26">
        <v>699</v>
      </c>
      <c r="D24" s="26">
        <v>200</v>
      </c>
      <c r="E24" s="26">
        <f t="shared" si="1"/>
        <v>0</v>
      </c>
      <c r="F24" s="26">
        <v>0</v>
      </c>
      <c r="G24" s="26">
        <v>0</v>
      </c>
      <c r="H24" s="26">
        <f t="shared" si="2"/>
        <v>0</v>
      </c>
      <c r="I24" s="26">
        <v>0</v>
      </c>
      <c r="J24" s="26">
        <v>0</v>
      </c>
      <c r="K24" s="26">
        <f t="shared" si="3"/>
        <v>0</v>
      </c>
      <c r="L24" s="26">
        <v>0</v>
      </c>
      <c r="M24" s="26">
        <v>0</v>
      </c>
      <c r="N24" s="26">
        <f t="shared" si="4"/>
        <v>0</v>
      </c>
      <c r="O24" s="26">
        <v>0</v>
      </c>
      <c r="P24" s="26">
        <v>0</v>
      </c>
      <c r="Q24" s="26">
        <f t="shared" si="5"/>
        <v>704</v>
      </c>
      <c r="R24" s="26">
        <v>640</v>
      </c>
      <c r="S24" s="26">
        <v>64</v>
      </c>
      <c r="T24" s="26">
        <f t="shared" si="6"/>
        <v>5841</v>
      </c>
      <c r="U24" s="26">
        <f t="shared" si="7"/>
        <v>4393</v>
      </c>
      <c r="V24" s="26">
        <f t="shared" si="8"/>
        <v>1448</v>
      </c>
      <c r="W24" s="26">
        <f t="shared" si="9"/>
        <v>2191</v>
      </c>
      <c r="X24" s="26">
        <v>0</v>
      </c>
      <c r="Y24" s="26">
        <v>1500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691</v>
      </c>
      <c r="AH24" s="26">
        <v>0</v>
      </c>
      <c r="AI24" s="26">
        <v>0</v>
      </c>
      <c r="AJ24" s="26">
        <f t="shared" si="10"/>
        <v>1448</v>
      </c>
      <c r="AK24" s="26">
        <v>0</v>
      </c>
      <c r="AL24" s="26">
        <v>1448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f t="shared" si="29"/>
        <v>0</v>
      </c>
      <c r="AT24" s="26">
        <f t="shared" si="30"/>
        <v>0</v>
      </c>
      <c r="AU24" s="26">
        <v>0</v>
      </c>
      <c r="AV24" s="26">
        <v>0</v>
      </c>
      <c r="AW24" s="26">
        <f t="shared" si="11"/>
        <v>0</v>
      </c>
      <c r="AX24" s="26">
        <v>0</v>
      </c>
      <c r="AY24" s="26">
        <v>0</v>
      </c>
      <c r="AZ24" s="26">
        <f t="shared" si="12"/>
        <v>0</v>
      </c>
      <c r="BA24" s="26">
        <v>0</v>
      </c>
      <c r="BB24" s="26">
        <v>0</v>
      </c>
      <c r="BC24" s="26">
        <v>0</v>
      </c>
      <c r="BD24" s="26">
        <f t="shared" si="13"/>
        <v>0</v>
      </c>
      <c r="BE24" s="26">
        <v>0</v>
      </c>
      <c r="BF24" s="26">
        <v>0</v>
      </c>
      <c r="BG24" s="26">
        <f t="shared" si="14"/>
        <v>131</v>
      </c>
      <c r="BH24" s="26">
        <v>131</v>
      </c>
      <c r="BI24" s="26">
        <v>0</v>
      </c>
      <c r="BJ24" s="26">
        <f t="shared" si="15"/>
        <v>0</v>
      </c>
      <c r="BK24" s="26">
        <v>0</v>
      </c>
      <c r="BL24" s="26">
        <v>0</v>
      </c>
      <c r="BM24" s="26">
        <f t="shared" si="16"/>
        <v>947</v>
      </c>
      <c r="BN24" s="26">
        <v>947</v>
      </c>
      <c r="BO24" s="26">
        <v>0</v>
      </c>
      <c r="BP24" s="26">
        <v>0</v>
      </c>
      <c r="BQ24" s="26">
        <v>0</v>
      </c>
      <c r="BR24" s="26">
        <v>0</v>
      </c>
      <c r="BS24" s="26">
        <f t="shared" si="17"/>
        <v>0</v>
      </c>
      <c r="BT24" s="26">
        <v>0</v>
      </c>
      <c r="BU24" s="26">
        <v>0</v>
      </c>
      <c r="BV24" s="26">
        <f t="shared" si="18"/>
        <v>0</v>
      </c>
      <c r="BW24" s="26">
        <v>0</v>
      </c>
      <c r="BX24" s="26">
        <v>0</v>
      </c>
      <c r="BY24" s="26">
        <f t="shared" si="19"/>
        <v>0</v>
      </c>
      <c r="BZ24" s="26">
        <v>0</v>
      </c>
      <c r="CA24" s="26">
        <v>0</v>
      </c>
      <c r="CB24" s="26">
        <f t="shared" si="20"/>
        <v>0</v>
      </c>
      <c r="CC24" s="26">
        <v>0</v>
      </c>
      <c r="CD24" s="26">
        <v>0</v>
      </c>
      <c r="CE24" s="26">
        <f t="shared" si="21"/>
        <v>492</v>
      </c>
      <c r="CF24" s="26">
        <v>492</v>
      </c>
      <c r="CG24" s="26">
        <v>0</v>
      </c>
      <c r="CH24" s="26">
        <f t="shared" si="22"/>
        <v>0</v>
      </c>
      <c r="CI24" s="26">
        <v>0</v>
      </c>
      <c r="CJ24" s="26">
        <v>0</v>
      </c>
      <c r="CK24" s="26">
        <f t="shared" si="23"/>
        <v>0</v>
      </c>
      <c r="CL24" s="26">
        <v>0</v>
      </c>
      <c r="CM24" s="26">
        <v>0</v>
      </c>
      <c r="CN24" s="26">
        <f t="shared" si="24"/>
        <v>132</v>
      </c>
      <c r="CO24" s="26">
        <v>132</v>
      </c>
      <c r="CP24" s="26">
        <v>0</v>
      </c>
      <c r="CQ24" s="26">
        <f t="shared" si="25"/>
        <v>0</v>
      </c>
      <c r="CR24" s="26">
        <v>0</v>
      </c>
      <c r="CS24" s="26">
        <v>0</v>
      </c>
      <c r="CT24" s="26">
        <f t="shared" si="31"/>
        <v>500</v>
      </c>
      <c r="CU24" s="26">
        <f t="shared" si="31"/>
        <v>500</v>
      </c>
      <c r="CV24" s="26">
        <f t="shared" si="31"/>
        <v>0</v>
      </c>
      <c r="CW24" s="26">
        <f t="shared" si="32"/>
        <v>0</v>
      </c>
      <c r="CX24" s="26">
        <v>0</v>
      </c>
      <c r="CY24" s="26">
        <v>0</v>
      </c>
      <c r="CZ24" s="26">
        <f t="shared" si="26"/>
        <v>0</v>
      </c>
      <c r="DA24" s="26">
        <v>0</v>
      </c>
      <c r="DB24" s="26">
        <v>0</v>
      </c>
      <c r="DC24" s="26">
        <f t="shared" si="27"/>
        <v>500</v>
      </c>
      <c r="DD24" s="26">
        <v>500</v>
      </c>
      <c r="DE24" s="26"/>
      <c r="DF24" s="27">
        <f t="shared" si="33"/>
        <v>7444</v>
      </c>
      <c r="DG24" s="27">
        <f t="shared" si="33"/>
        <v>5732</v>
      </c>
      <c r="DH24" s="27">
        <f t="shared" si="33"/>
        <v>1712</v>
      </c>
    </row>
    <row r="25" spans="1:112" ht="15.75" x14ac:dyDescent="0.2">
      <c r="A25" s="25" t="s">
        <v>92</v>
      </c>
      <c r="B25" s="26">
        <f t="shared" si="0"/>
        <v>395</v>
      </c>
      <c r="C25" s="26">
        <v>369</v>
      </c>
      <c r="D25" s="26">
        <v>26</v>
      </c>
      <c r="E25" s="26">
        <f t="shared" si="1"/>
        <v>724</v>
      </c>
      <c r="F25" s="26">
        <v>658</v>
      </c>
      <c r="G25" s="26">
        <v>66</v>
      </c>
      <c r="H25" s="26">
        <f t="shared" si="2"/>
        <v>0</v>
      </c>
      <c r="I25" s="26">
        <v>0</v>
      </c>
      <c r="J25" s="26">
        <v>0</v>
      </c>
      <c r="K25" s="26">
        <f t="shared" si="3"/>
        <v>4216</v>
      </c>
      <c r="L25" s="26">
        <v>4216</v>
      </c>
      <c r="M25" s="26">
        <v>0</v>
      </c>
      <c r="N25" s="26">
        <f t="shared" si="4"/>
        <v>5212</v>
      </c>
      <c r="O25" s="26">
        <v>5212</v>
      </c>
      <c r="P25" s="26">
        <v>0</v>
      </c>
      <c r="Q25" s="26">
        <f t="shared" si="5"/>
        <v>1764</v>
      </c>
      <c r="R25" s="26">
        <v>422</v>
      </c>
      <c r="S25" s="26">
        <v>1342</v>
      </c>
      <c r="T25" s="26">
        <f t="shared" si="6"/>
        <v>2006</v>
      </c>
      <c r="U25" s="26">
        <f t="shared" si="7"/>
        <v>850</v>
      </c>
      <c r="V25" s="26">
        <f t="shared" si="8"/>
        <v>1156</v>
      </c>
      <c r="W25" s="26">
        <f t="shared" si="9"/>
        <v>850</v>
      </c>
      <c r="X25" s="26">
        <v>0</v>
      </c>
      <c r="Y25" s="26">
        <v>850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f t="shared" si="10"/>
        <v>1156</v>
      </c>
      <c r="AK25" s="26">
        <v>0</v>
      </c>
      <c r="AL25" s="26">
        <v>1156</v>
      </c>
      <c r="AM25" s="26"/>
      <c r="AN25" s="26"/>
      <c r="AO25" s="26"/>
      <c r="AP25" s="26"/>
      <c r="AQ25" s="26"/>
      <c r="AR25" s="26"/>
      <c r="AS25" s="26">
        <f t="shared" si="29"/>
        <v>0</v>
      </c>
      <c r="AT25" s="26">
        <f t="shared" si="30"/>
        <v>0</v>
      </c>
      <c r="AU25" s="26"/>
      <c r="AV25" s="26"/>
      <c r="AW25" s="26">
        <f t="shared" si="11"/>
        <v>0</v>
      </c>
      <c r="AX25" s="26"/>
      <c r="AY25" s="26"/>
      <c r="AZ25" s="26">
        <f t="shared" si="12"/>
        <v>0</v>
      </c>
      <c r="BA25" s="26"/>
      <c r="BB25" s="26"/>
      <c r="BC25" s="26"/>
      <c r="BD25" s="26">
        <f t="shared" si="13"/>
        <v>0</v>
      </c>
      <c r="BE25" s="26"/>
      <c r="BF25" s="26"/>
      <c r="BG25" s="26">
        <f t="shared" si="14"/>
        <v>0</v>
      </c>
      <c r="BH25" s="26"/>
      <c r="BI25" s="26"/>
      <c r="BJ25" s="26">
        <f t="shared" si="15"/>
        <v>0</v>
      </c>
      <c r="BK25" s="26"/>
      <c r="BL25" s="26"/>
      <c r="BM25" s="26">
        <f t="shared" si="16"/>
        <v>0</v>
      </c>
      <c r="BN25" s="26"/>
      <c r="BO25" s="26"/>
      <c r="BP25" s="26"/>
      <c r="BQ25" s="26"/>
      <c r="BR25" s="26"/>
      <c r="BS25" s="26">
        <f t="shared" si="17"/>
        <v>0</v>
      </c>
      <c r="BT25" s="26"/>
      <c r="BU25" s="26"/>
      <c r="BV25" s="26">
        <f t="shared" si="18"/>
        <v>0</v>
      </c>
      <c r="BW25" s="26"/>
      <c r="BX25" s="26"/>
      <c r="BY25" s="26">
        <f t="shared" si="19"/>
        <v>0</v>
      </c>
      <c r="BZ25" s="26"/>
      <c r="CA25" s="26"/>
      <c r="CB25" s="26">
        <f t="shared" si="20"/>
        <v>0</v>
      </c>
      <c r="CC25" s="26"/>
      <c r="CD25" s="26"/>
      <c r="CE25" s="26">
        <f t="shared" si="21"/>
        <v>0</v>
      </c>
      <c r="CF25" s="26"/>
      <c r="CG25" s="26"/>
      <c r="CH25" s="26">
        <f t="shared" si="22"/>
        <v>0</v>
      </c>
      <c r="CI25" s="26"/>
      <c r="CJ25" s="26"/>
      <c r="CK25" s="26">
        <f t="shared" si="23"/>
        <v>0</v>
      </c>
      <c r="CL25" s="26"/>
      <c r="CM25" s="26"/>
      <c r="CN25" s="26">
        <f t="shared" si="24"/>
        <v>0</v>
      </c>
      <c r="CO25" s="26"/>
      <c r="CP25" s="26"/>
      <c r="CQ25" s="26">
        <f t="shared" si="25"/>
        <v>0</v>
      </c>
      <c r="CR25" s="26"/>
      <c r="CS25" s="26"/>
      <c r="CT25" s="26">
        <f t="shared" si="31"/>
        <v>0</v>
      </c>
      <c r="CU25" s="26">
        <f t="shared" si="31"/>
        <v>0</v>
      </c>
      <c r="CV25" s="26">
        <f t="shared" si="31"/>
        <v>0</v>
      </c>
      <c r="CW25" s="26">
        <f t="shared" si="32"/>
        <v>0</v>
      </c>
      <c r="CX25" s="26"/>
      <c r="CY25" s="26"/>
      <c r="CZ25" s="26">
        <f t="shared" si="26"/>
        <v>0</v>
      </c>
      <c r="DA25" s="26"/>
      <c r="DB25" s="26"/>
      <c r="DC25" s="26">
        <f t="shared" si="27"/>
        <v>0</v>
      </c>
      <c r="DD25" s="26"/>
      <c r="DE25" s="26"/>
      <c r="DF25" s="27">
        <f t="shared" si="33"/>
        <v>14317</v>
      </c>
      <c r="DG25" s="27">
        <f t="shared" si="33"/>
        <v>11727</v>
      </c>
      <c r="DH25" s="27">
        <f t="shared" si="33"/>
        <v>2590</v>
      </c>
    </row>
    <row r="26" spans="1:112" ht="15.75" x14ac:dyDescent="0.2">
      <c r="A26" s="25" t="s">
        <v>93</v>
      </c>
      <c r="B26" s="26">
        <f t="shared" si="0"/>
        <v>0</v>
      </c>
      <c r="C26" s="26"/>
      <c r="D26" s="26"/>
      <c r="E26" s="26">
        <f t="shared" si="1"/>
        <v>4200</v>
      </c>
      <c r="F26" s="26">
        <v>2950</v>
      </c>
      <c r="G26" s="26">
        <f>1450-200</f>
        <v>1250</v>
      </c>
      <c r="H26" s="26">
        <f t="shared" si="2"/>
        <v>0</v>
      </c>
      <c r="I26" s="26">
        <v>0</v>
      </c>
      <c r="J26" s="26">
        <v>0</v>
      </c>
      <c r="K26" s="26">
        <f t="shared" si="3"/>
        <v>5662</v>
      </c>
      <c r="L26" s="26">
        <v>5662</v>
      </c>
      <c r="M26" s="26">
        <v>0</v>
      </c>
      <c r="N26" s="26">
        <f t="shared" si="4"/>
        <v>1937</v>
      </c>
      <c r="O26" s="26">
        <v>1937</v>
      </c>
      <c r="P26" s="26">
        <v>0</v>
      </c>
      <c r="Q26" s="26">
        <f t="shared" si="5"/>
        <v>7790</v>
      </c>
      <c r="R26" s="26">
        <v>4696</v>
      </c>
      <c r="S26" s="26">
        <v>3094</v>
      </c>
      <c r="T26" s="26">
        <f t="shared" si="6"/>
        <v>447</v>
      </c>
      <c r="U26" s="26">
        <f t="shared" si="7"/>
        <v>250</v>
      </c>
      <c r="V26" s="26">
        <f t="shared" si="8"/>
        <v>197</v>
      </c>
      <c r="W26" s="26">
        <f t="shared" si="9"/>
        <v>250</v>
      </c>
      <c r="X26" s="26">
        <v>250</v>
      </c>
      <c r="Y26" s="26">
        <v>0</v>
      </c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>
        <f t="shared" si="10"/>
        <v>197</v>
      </c>
      <c r="AK26" s="26">
        <v>197</v>
      </c>
      <c r="AL26" s="26">
        <v>0</v>
      </c>
      <c r="AM26" s="26"/>
      <c r="AN26" s="26"/>
      <c r="AO26" s="26"/>
      <c r="AP26" s="26"/>
      <c r="AQ26" s="26"/>
      <c r="AR26" s="26"/>
      <c r="AS26" s="26">
        <f t="shared" si="29"/>
        <v>0</v>
      </c>
      <c r="AT26" s="26">
        <f t="shared" si="30"/>
        <v>0</v>
      </c>
      <c r="AU26" s="26"/>
      <c r="AV26" s="26"/>
      <c r="AW26" s="26">
        <f t="shared" si="11"/>
        <v>0</v>
      </c>
      <c r="AX26" s="26"/>
      <c r="AY26" s="26"/>
      <c r="AZ26" s="26">
        <f t="shared" si="12"/>
        <v>0</v>
      </c>
      <c r="BA26" s="26"/>
      <c r="BB26" s="26"/>
      <c r="BC26" s="26"/>
      <c r="BD26" s="26">
        <f t="shared" si="13"/>
        <v>0</v>
      </c>
      <c r="BE26" s="26"/>
      <c r="BF26" s="26"/>
      <c r="BG26" s="26">
        <f t="shared" si="14"/>
        <v>0</v>
      </c>
      <c r="BH26" s="26"/>
      <c r="BI26" s="26"/>
      <c r="BJ26" s="26">
        <f t="shared" si="15"/>
        <v>0</v>
      </c>
      <c r="BK26" s="26"/>
      <c r="BL26" s="26"/>
      <c r="BM26" s="26">
        <f t="shared" si="16"/>
        <v>0</v>
      </c>
      <c r="BN26" s="26"/>
      <c r="BO26" s="26"/>
      <c r="BP26" s="26"/>
      <c r="BQ26" s="26"/>
      <c r="BR26" s="26"/>
      <c r="BS26" s="26">
        <f t="shared" si="17"/>
        <v>0</v>
      </c>
      <c r="BT26" s="26"/>
      <c r="BU26" s="26"/>
      <c r="BV26" s="26">
        <f t="shared" si="18"/>
        <v>0</v>
      </c>
      <c r="BW26" s="26"/>
      <c r="BX26" s="26"/>
      <c r="BY26" s="26">
        <f t="shared" si="19"/>
        <v>0</v>
      </c>
      <c r="BZ26" s="26"/>
      <c r="CA26" s="26"/>
      <c r="CB26" s="26">
        <f t="shared" si="20"/>
        <v>0</v>
      </c>
      <c r="CC26" s="26"/>
      <c r="CD26" s="26"/>
      <c r="CE26" s="26">
        <f t="shared" si="21"/>
        <v>0</v>
      </c>
      <c r="CF26" s="26"/>
      <c r="CG26" s="26"/>
      <c r="CH26" s="26">
        <f t="shared" si="22"/>
        <v>0</v>
      </c>
      <c r="CI26" s="26"/>
      <c r="CJ26" s="26"/>
      <c r="CK26" s="26">
        <f t="shared" si="23"/>
        <v>0</v>
      </c>
      <c r="CL26" s="26"/>
      <c r="CM26" s="26"/>
      <c r="CN26" s="26">
        <f t="shared" si="24"/>
        <v>0</v>
      </c>
      <c r="CO26" s="26"/>
      <c r="CP26" s="26"/>
      <c r="CQ26" s="26">
        <f t="shared" si="25"/>
        <v>0</v>
      </c>
      <c r="CR26" s="26"/>
      <c r="CS26" s="26"/>
      <c r="CT26" s="26">
        <f t="shared" si="31"/>
        <v>0</v>
      </c>
      <c r="CU26" s="26">
        <f t="shared" si="31"/>
        <v>0</v>
      </c>
      <c r="CV26" s="26">
        <f t="shared" si="31"/>
        <v>0</v>
      </c>
      <c r="CW26" s="26">
        <f t="shared" si="32"/>
        <v>0</v>
      </c>
      <c r="CX26" s="26"/>
      <c r="CY26" s="26"/>
      <c r="CZ26" s="26">
        <f t="shared" si="26"/>
        <v>0</v>
      </c>
      <c r="DA26" s="26"/>
      <c r="DB26" s="26"/>
      <c r="DC26" s="26">
        <f t="shared" si="27"/>
        <v>0</v>
      </c>
      <c r="DD26" s="26"/>
      <c r="DE26" s="26"/>
      <c r="DF26" s="27">
        <f t="shared" si="33"/>
        <v>20036</v>
      </c>
      <c r="DG26" s="27">
        <f t="shared" si="33"/>
        <v>15495</v>
      </c>
      <c r="DH26" s="27">
        <f t="shared" si="33"/>
        <v>4541</v>
      </c>
    </row>
    <row r="27" spans="1:112" ht="15.75" x14ac:dyDescent="0.2">
      <c r="A27" s="25" t="s">
        <v>94</v>
      </c>
      <c r="B27" s="26">
        <f t="shared" si="0"/>
        <v>0</v>
      </c>
      <c r="C27" s="26"/>
      <c r="D27" s="26"/>
      <c r="E27" s="26">
        <f t="shared" si="1"/>
        <v>0</v>
      </c>
      <c r="F27" s="26"/>
      <c r="G27" s="26"/>
      <c r="H27" s="26">
        <f t="shared" si="2"/>
        <v>0</v>
      </c>
      <c r="I27" s="26"/>
      <c r="J27" s="26"/>
      <c r="K27" s="26">
        <f t="shared" si="3"/>
        <v>0</v>
      </c>
      <c r="L27" s="26"/>
      <c r="M27" s="26"/>
      <c r="N27" s="26">
        <f t="shared" si="4"/>
        <v>0</v>
      </c>
      <c r="O27" s="26"/>
      <c r="P27" s="26"/>
      <c r="Q27" s="26">
        <f t="shared" si="5"/>
        <v>7510</v>
      </c>
      <c r="R27" s="26">
        <v>7510</v>
      </c>
      <c r="S27" s="26">
        <v>0</v>
      </c>
      <c r="T27" s="26">
        <f t="shared" si="6"/>
        <v>2490</v>
      </c>
      <c r="U27" s="26">
        <f t="shared" si="7"/>
        <v>2490</v>
      </c>
      <c r="V27" s="26">
        <f t="shared" si="8"/>
        <v>0</v>
      </c>
      <c r="W27" s="26">
        <f t="shared" si="9"/>
        <v>2490</v>
      </c>
      <c r="X27" s="26">
        <v>2490</v>
      </c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>
        <f t="shared" si="10"/>
        <v>0</v>
      </c>
      <c r="AK27" s="26"/>
      <c r="AL27" s="26"/>
      <c r="AM27" s="26"/>
      <c r="AN27" s="26"/>
      <c r="AO27" s="26"/>
      <c r="AP27" s="26"/>
      <c r="AQ27" s="26"/>
      <c r="AR27" s="26"/>
      <c r="AS27" s="26">
        <f t="shared" si="29"/>
        <v>0</v>
      </c>
      <c r="AT27" s="26">
        <f t="shared" si="30"/>
        <v>0</v>
      </c>
      <c r="AU27" s="26"/>
      <c r="AV27" s="26"/>
      <c r="AW27" s="26">
        <f t="shared" si="11"/>
        <v>0</v>
      </c>
      <c r="AX27" s="26"/>
      <c r="AY27" s="26"/>
      <c r="AZ27" s="26">
        <f t="shared" si="12"/>
        <v>0</v>
      </c>
      <c r="BA27" s="26"/>
      <c r="BB27" s="26"/>
      <c r="BC27" s="26"/>
      <c r="BD27" s="26">
        <f t="shared" si="13"/>
        <v>0</v>
      </c>
      <c r="BE27" s="26"/>
      <c r="BF27" s="26"/>
      <c r="BG27" s="26">
        <f t="shared" si="14"/>
        <v>0</v>
      </c>
      <c r="BH27" s="26"/>
      <c r="BI27" s="26"/>
      <c r="BJ27" s="26">
        <f t="shared" si="15"/>
        <v>0</v>
      </c>
      <c r="BK27" s="26"/>
      <c r="BL27" s="26"/>
      <c r="BM27" s="26">
        <f t="shared" si="16"/>
        <v>0</v>
      </c>
      <c r="BN27" s="26"/>
      <c r="BO27" s="26"/>
      <c r="BP27" s="26"/>
      <c r="BQ27" s="26"/>
      <c r="BR27" s="26"/>
      <c r="BS27" s="26">
        <f t="shared" si="17"/>
        <v>0</v>
      </c>
      <c r="BT27" s="26"/>
      <c r="BU27" s="26"/>
      <c r="BV27" s="26">
        <f t="shared" si="18"/>
        <v>0</v>
      </c>
      <c r="BW27" s="26"/>
      <c r="BX27" s="26"/>
      <c r="BY27" s="26">
        <f t="shared" si="19"/>
        <v>0</v>
      </c>
      <c r="BZ27" s="26"/>
      <c r="CA27" s="26"/>
      <c r="CB27" s="26">
        <f t="shared" si="20"/>
        <v>0</v>
      </c>
      <c r="CC27" s="26"/>
      <c r="CD27" s="26"/>
      <c r="CE27" s="26">
        <f t="shared" si="21"/>
        <v>0</v>
      </c>
      <c r="CF27" s="26"/>
      <c r="CG27" s="26"/>
      <c r="CH27" s="26">
        <f t="shared" si="22"/>
        <v>0</v>
      </c>
      <c r="CI27" s="26"/>
      <c r="CJ27" s="26"/>
      <c r="CK27" s="26">
        <f t="shared" si="23"/>
        <v>0</v>
      </c>
      <c r="CL27" s="26"/>
      <c r="CM27" s="26"/>
      <c r="CN27" s="26">
        <f t="shared" si="24"/>
        <v>0</v>
      </c>
      <c r="CO27" s="26"/>
      <c r="CP27" s="26"/>
      <c r="CQ27" s="26">
        <f t="shared" si="25"/>
        <v>0</v>
      </c>
      <c r="CR27" s="26"/>
      <c r="CS27" s="26"/>
      <c r="CT27" s="26">
        <f t="shared" si="31"/>
        <v>0</v>
      </c>
      <c r="CU27" s="26">
        <f t="shared" si="31"/>
        <v>0</v>
      </c>
      <c r="CV27" s="26">
        <f t="shared" si="31"/>
        <v>0</v>
      </c>
      <c r="CW27" s="26">
        <f t="shared" si="32"/>
        <v>0</v>
      </c>
      <c r="CX27" s="26"/>
      <c r="CY27" s="26"/>
      <c r="CZ27" s="26">
        <f t="shared" si="26"/>
        <v>0</v>
      </c>
      <c r="DA27" s="26"/>
      <c r="DB27" s="26"/>
      <c r="DC27" s="26">
        <f t="shared" si="27"/>
        <v>0</v>
      </c>
      <c r="DD27" s="26"/>
      <c r="DE27" s="26"/>
      <c r="DF27" s="27">
        <f t="shared" si="33"/>
        <v>10000</v>
      </c>
      <c r="DG27" s="27">
        <f t="shared" si="33"/>
        <v>10000</v>
      </c>
      <c r="DH27" s="27">
        <f t="shared" si="33"/>
        <v>0</v>
      </c>
    </row>
    <row r="28" spans="1:112" ht="15.75" x14ac:dyDescent="0.2">
      <c r="A28" s="25" t="s">
        <v>95</v>
      </c>
      <c r="B28" s="26">
        <f t="shared" si="0"/>
        <v>0</v>
      </c>
      <c r="C28" s="26"/>
      <c r="D28" s="26"/>
      <c r="E28" s="26">
        <f t="shared" si="1"/>
        <v>0</v>
      </c>
      <c r="F28" s="26"/>
      <c r="G28" s="26"/>
      <c r="H28" s="26">
        <f t="shared" si="2"/>
        <v>0</v>
      </c>
      <c r="I28" s="26"/>
      <c r="J28" s="26"/>
      <c r="K28" s="26">
        <f t="shared" si="3"/>
        <v>0</v>
      </c>
      <c r="L28" s="26"/>
      <c r="M28" s="26"/>
      <c r="N28" s="26">
        <f t="shared" si="4"/>
        <v>0</v>
      </c>
      <c r="O28" s="26"/>
      <c r="P28" s="26"/>
      <c r="Q28" s="26">
        <f t="shared" si="5"/>
        <v>432</v>
      </c>
      <c r="R28" s="26">
        <v>380</v>
      </c>
      <c r="S28" s="26">
        <v>52</v>
      </c>
      <c r="T28" s="26">
        <f t="shared" si="6"/>
        <v>4134</v>
      </c>
      <c r="U28" s="26">
        <f t="shared" si="7"/>
        <v>3502</v>
      </c>
      <c r="V28" s="26">
        <f t="shared" si="8"/>
        <v>632</v>
      </c>
      <c r="W28" s="26">
        <f t="shared" si="9"/>
        <v>2449</v>
      </c>
      <c r="X28" s="26">
        <v>0</v>
      </c>
      <c r="Y28" s="26">
        <v>2449</v>
      </c>
      <c r="Z28" s="26">
        <v>0</v>
      </c>
      <c r="AA28" s="26">
        <v>0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f t="shared" si="10"/>
        <v>632</v>
      </c>
      <c r="AK28" s="26">
        <v>0</v>
      </c>
      <c r="AL28" s="26">
        <v>632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f t="shared" si="29"/>
        <v>0</v>
      </c>
      <c r="AT28" s="26">
        <f t="shared" si="30"/>
        <v>0</v>
      </c>
      <c r="AU28" s="26">
        <v>0</v>
      </c>
      <c r="AV28" s="26">
        <v>0</v>
      </c>
      <c r="AW28" s="26">
        <f t="shared" si="11"/>
        <v>0</v>
      </c>
      <c r="AX28" s="26">
        <v>0</v>
      </c>
      <c r="AY28" s="26">
        <v>0</v>
      </c>
      <c r="AZ28" s="26">
        <f t="shared" si="12"/>
        <v>0</v>
      </c>
      <c r="BA28" s="26">
        <v>0</v>
      </c>
      <c r="BB28" s="26">
        <v>0</v>
      </c>
      <c r="BC28" s="26">
        <v>0</v>
      </c>
      <c r="BD28" s="26">
        <f t="shared" si="13"/>
        <v>0</v>
      </c>
      <c r="BE28" s="26">
        <v>0</v>
      </c>
      <c r="BF28" s="26">
        <v>0</v>
      </c>
      <c r="BG28" s="26">
        <f t="shared" si="14"/>
        <v>0</v>
      </c>
      <c r="BH28" s="26">
        <v>0</v>
      </c>
      <c r="BI28" s="26">
        <v>0</v>
      </c>
      <c r="BJ28" s="26">
        <f t="shared" si="15"/>
        <v>0</v>
      </c>
      <c r="BK28" s="26">
        <v>0</v>
      </c>
      <c r="BL28" s="26">
        <v>0</v>
      </c>
      <c r="BM28" s="26">
        <f t="shared" si="16"/>
        <v>1053</v>
      </c>
      <c r="BN28" s="26">
        <v>1053</v>
      </c>
      <c r="BO28" s="26"/>
      <c r="BP28" s="26"/>
      <c r="BQ28" s="26"/>
      <c r="BR28" s="26"/>
      <c r="BS28" s="26">
        <f t="shared" si="17"/>
        <v>0</v>
      </c>
      <c r="BT28" s="26"/>
      <c r="BU28" s="26"/>
      <c r="BV28" s="26">
        <f t="shared" si="18"/>
        <v>0</v>
      </c>
      <c r="BW28" s="26"/>
      <c r="BX28" s="26"/>
      <c r="BY28" s="26">
        <f t="shared" si="19"/>
        <v>0</v>
      </c>
      <c r="BZ28" s="26"/>
      <c r="CA28" s="26"/>
      <c r="CB28" s="26">
        <f t="shared" si="20"/>
        <v>0</v>
      </c>
      <c r="CC28" s="26"/>
      <c r="CD28" s="26"/>
      <c r="CE28" s="26">
        <f t="shared" si="21"/>
        <v>0</v>
      </c>
      <c r="CF28" s="26"/>
      <c r="CG28" s="26"/>
      <c r="CH28" s="26">
        <f t="shared" si="22"/>
        <v>0</v>
      </c>
      <c r="CI28" s="26"/>
      <c r="CJ28" s="26"/>
      <c r="CK28" s="26">
        <f t="shared" si="23"/>
        <v>0</v>
      </c>
      <c r="CL28" s="26"/>
      <c r="CM28" s="26"/>
      <c r="CN28" s="26">
        <f t="shared" si="24"/>
        <v>0</v>
      </c>
      <c r="CO28" s="26"/>
      <c r="CP28" s="26"/>
      <c r="CQ28" s="26">
        <f t="shared" si="25"/>
        <v>0</v>
      </c>
      <c r="CR28" s="26"/>
      <c r="CS28" s="26"/>
      <c r="CT28" s="26">
        <f t="shared" si="31"/>
        <v>0</v>
      </c>
      <c r="CU28" s="26">
        <f t="shared" si="31"/>
        <v>0</v>
      </c>
      <c r="CV28" s="26">
        <f t="shared" si="31"/>
        <v>0</v>
      </c>
      <c r="CW28" s="26">
        <f t="shared" si="32"/>
        <v>0</v>
      </c>
      <c r="CX28" s="26"/>
      <c r="CY28" s="26"/>
      <c r="CZ28" s="26">
        <f t="shared" si="26"/>
        <v>0</v>
      </c>
      <c r="DA28" s="26"/>
      <c r="DB28" s="26"/>
      <c r="DC28" s="26">
        <f t="shared" si="27"/>
        <v>0</v>
      </c>
      <c r="DD28" s="26"/>
      <c r="DE28" s="26"/>
      <c r="DF28" s="27">
        <f t="shared" si="33"/>
        <v>4566</v>
      </c>
      <c r="DG28" s="27">
        <f t="shared" si="33"/>
        <v>3882</v>
      </c>
      <c r="DH28" s="27">
        <f t="shared" si="33"/>
        <v>684</v>
      </c>
    </row>
    <row r="29" spans="1:112" ht="15.75" x14ac:dyDescent="0.2">
      <c r="A29" s="25" t="s">
        <v>96</v>
      </c>
      <c r="B29" s="26">
        <f t="shared" si="0"/>
        <v>4082</v>
      </c>
      <c r="C29" s="26">
        <v>3852</v>
      </c>
      <c r="D29" s="26">
        <v>230</v>
      </c>
      <c r="E29" s="26">
        <f t="shared" si="1"/>
        <v>0</v>
      </c>
      <c r="F29" s="26">
        <v>0</v>
      </c>
      <c r="G29" s="26">
        <v>0</v>
      </c>
      <c r="H29" s="26">
        <f t="shared" si="2"/>
        <v>0</v>
      </c>
      <c r="I29" s="26">
        <v>0</v>
      </c>
      <c r="J29" s="26">
        <v>0</v>
      </c>
      <c r="K29" s="26">
        <f t="shared" si="3"/>
        <v>0</v>
      </c>
      <c r="L29" s="26">
        <v>0</v>
      </c>
      <c r="M29" s="26">
        <v>0</v>
      </c>
      <c r="N29" s="26">
        <f t="shared" si="4"/>
        <v>0</v>
      </c>
      <c r="O29" s="26">
        <v>0</v>
      </c>
      <c r="P29" s="26">
        <v>0</v>
      </c>
      <c r="Q29" s="26">
        <f t="shared" si="5"/>
        <v>1506</v>
      </c>
      <c r="R29" s="26">
        <v>1100</v>
      </c>
      <c r="S29" s="26">
        <v>406</v>
      </c>
      <c r="T29" s="26">
        <f t="shared" si="6"/>
        <v>10334</v>
      </c>
      <c r="U29" s="26">
        <f t="shared" si="7"/>
        <v>9281</v>
      </c>
      <c r="V29" s="26">
        <f t="shared" si="8"/>
        <v>1053</v>
      </c>
      <c r="W29" s="26">
        <f t="shared" si="9"/>
        <v>5905</v>
      </c>
      <c r="X29" s="26">
        <v>0</v>
      </c>
      <c r="Y29" s="26">
        <v>2647</v>
      </c>
      <c r="Z29" s="26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3258</v>
      </c>
      <c r="AH29" s="26">
        <v>0</v>
      </c>
      <c r="AI29" s="26">
        <v>0</v>
      </c>
      <c r="AJ29" s="26">
        <f t="shared" si="10"/>
        <v>1053</v>
      </c>
      <c r="AK29" s="26">
        <v>0</v>
      </c>
      <c r="AL29" s="26">
        <v>1053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f t="shared" si="29"/>
        <v>0</v>
      </c>
      <c r="AT29" s="26">
        <f t="shared" si="30"/>
        <v>0</v>
      </c>
      <c r="AU29" s="26">
        <v>0</v>
      </c>
      <c r="AV29" s="26">
        <v>0</v>
      </c>
      <c r="AW29" s="26">
        <f t="shared" si="11"/>
        <v>0</v>
      </c>
      <c r="AX29" s="26">
        <v>0</v>
      </c>
      <c r="AY29" s="26">
        <v>0</v>
      </c>
      <c r="AZ29" s="26">
        <f t="shared" si="12"/>
        <v>0</v>
      </c>
      <c r="BA29" s="26">
        <v>0</v>
      </c>
      <c r="BB29" s="26">
        <v>0</v>
      </c>
      <c r="BC29" s="26">
        <v>0</v>
      </c>
      <c r="BD29" s="26">
        <f t="shared" si="13"/>
        <v>0</v>
      </c>
      <c r="BE29" s="26">
        <v>0</v>
      </c>
      <c r="BF29" s="26">
        <v>0</v>
      </c>
      <c r="BG29" s="26">
        <f t="shared" si="14"/>
        <v>921</v>
      </c>
      <c r="BH29" s="26">
        <v>921</v>
      </c>
      <c r="BI29" s="26">
        <v>0</v>
      </c>
      <c r="BJ29" s="26">
        <f t="shared" si="15"/>
        <v>0</v>
      </c>
      <c r="BK29" s="26">
        <v>0</v>
      </c>
      <c r="BL29" s="26">
        <v>0</v>
      </c>
      <c r="BM29" s="26">
        <f t="shared" si="16"/>
        <v>658</v>
      </c>
      <c r="BN29" s="26">
        <v>658</v>
      </c>
      <c r="BO29" s="26">
        <v>0</v>
      </c>
      <c r="BP29" s="26">
        <v>0</v>
      </c>
      <c r="BQ29" s="26">
        <v>0</v>
      </c>
      <c r="BR29" s="26">
        <v>0</v>
      </c>
      <c r="BS29" s="26">
        <f t="shared" si="17"/>
        <v>0</v>
      </c>
      <c r="BT29" s="26">
        <v>0</v>
      </c>
      <c r="BU29" s="26">
        <v>0</v>
      </c>
      <c r="BV29" s="26">
        <f t="shared" si="18"/>
        <v>0</v>
      </c>
      <c r="BW29" s="26">
        <v>0</v>
      </c>
      <c r="BX29" s="26">
        <v>0</v>
      </c>
      <c r="BY29" s="26">
        <f t="shared" si="19"/>
        <v>0</v>
      </c>
      <c r="BZ29" s="26">
        <v>0</v>
      </c>
      <c r="CA29" s="26">
        <v>0</v>
      </c>
      <c r="CB29" s="26">
        <f t="shared" si="20"/>
        <v>0</v>
      </c>
      <c r="CC29" s="26">
        <v>0</v>
      </c>
      <c r="CD29" s="26">
        <v>0</v>
      </c>
      <c r="CE29" s="26">
        <f t="shared" si="21"/>
        <v>0</v>
      </c>
      <c r="CF29" s="26">
        <v>0</v>
      </c>
      <c r="CG29" s="26">
        <v>0</v>
      </c>
      <c r="CH29" s="26">
        <f t="shared" si="22"/>
        <v>190</v>
      </c>
      <c r="CI29" s="26">
        <v>190</v>
      </c>
      <c r="CJ29" s="26">
        <v>0</v>
      </c>
      <c r="CK29" s="26">
        <f t="shared" si="23"/>
        <v>0</v>
      </c>
      <c r="CL29" s="26">
        <v>0</v>
      </c>
      <c r="CM29" s="26">
        <v>0</v>
      </c>
      <c r="CN29" s="26">
        <f t="shared" si="24"/>
        <v>165</v>
      </c>
      <c r="CO29" s="26">
        <v>165</v>
      </c>
      <c r="CP29" s="26">
        <v>0</v>
      </c>
      <c r="CQ29" s="26">
        <f t="shared" si="25"/>
        <v>0</v>
      </c>
      <c r="CR29" s="26">
        <v>0</v>
      </c>
      <c r="CS29" s="26">
        <v>0</v>
      </c>
      <c r="CT29" s="26">
        <f t="shared" si="31"/>
        <v>1442</v>
      </c>
      <c r="CU29" s="26">
        <f t="shared" si="31"/>
        <v>1442</v>
      </c>
      <c r="CV29" s="26">
        <f t="shared" si="31"/>
        <v>0</v>
      </c>
      <c r="CW29" s="26">
        <f t="shared" si="32"/>
        <v>0</v>
      </c>
      <c r="CX29" s="26">
        <v>0</v>
      </c>
      <c r="CY29" s="26">
        <v>0</v>
      </c>
      <c r="CZ29" s="26">
        <f t="shared" si="26"/>
        <v>1442</v>
      </c>
      <c r="DA29" s="26">
        <v>1442</v>
      </c>
      <c r="DB29" s="26">
        <v>0</v>
      </c>
      <c r="DC29" s="26">
        <f t="shared" si="27"/>
        <v>0</v>
      </c>
      <c r="DD29" s="26">
        <v>0</v>
      </c>
      <c r="DE29" s="26">
        <v>0</v>
      </c>
      <c r="DF29" s="27">
        <f t="shared" si="33"/>
        <v>15922</v>
      </c>
      <c r="DG29" s="27">
        <f t="shared" si="33"/>
        <v>14233</v>
      </c>
      <c r="DH29" s="27">
        <f t="shared" si="33"/>
        <v>1689</v>
      </c>
    </row>
    <row r="30" spans="1:112" ht="15.75" x14ac:dyDescent="0.2">
      <c r="A30" s="25" t="s">
        <v>97</v>
      </c>
      <c r="B30" s="26">
        <f t="shared" si="0"/>
        <v>0</v>
      </c>
      <c r="C30" s="26">
        <v>0</v>
      </c>
      <c r="D30" s="26">
        <v>0</v>
      </c>
      <c r="E30" s="26">
        <f t="shared" si="1"/>
        <v>1317</v>
      </c>
      <c r="F30" s="26">
        <v>1317</v>
      </c>
      <c r="G30" s="26">
        <v>0</v>
      </c>
      <c r="H30" s="26">
        <f t="shared" si="2"/>
        <v>0</v>
      </c>
      <c r="I30" s="26">
        <v>0</v>
      </c>
      <c r="J30" s="26">
        <v>0</v>
      </c>
      <c r="K30" s="26">
        <f t="shared" si="3"/>
        <v>0</v>
      </c>
      <c r="L30" s="26">
        <v>0</v>
      </c>
      <c r="M30" s="26">
        <v>0</v>
      </c>
      <c r="N30" s="26">
        <f t="shared" si="4"/>
        <v>0</v>
      </c>
      <c r="O30" s="26">
        <v>0</v>
      </c>
      <c r="P30" s="26">
        <v>0</v>
      </c>
      <c r="Q30" s="26">
        <f t="shared" si="5"/>
        <v>2357</v>
      </c>
      <c r="R30" s="26">
        <v>2357</v>
      </c>
      <c r="S30" s="26">
        <v>0</v>
      </c>
      <c r="T30" s="26">
        <f t="shared" si="6"/>
        <v>384</v>
      </c>
      <c r="U30" s="26">
        <f t="shared" si="7"/>
        <v>384</v>
      </c>
      <c r="V30" s="26">
        <f t="shared" si="8"/>
        <v>0</v>
      </c>
      <c r="W30" s="26">
        <f t="shared" si="9"/>
        <v>384</v>
      </c>
      <c r="X30" s="26">
        <v>0</v>
      </c>
      <c r="Y30" s="26">
        <v>384</v>
      </c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>
        <f t="shared" si="10"/>
        <v>0</v>
      </c>
      <c r="AK30" s="26"/>
      <c r="AL30" s="26"/>
      <c r="AM30" s="26"/>
      <c r="AN30" s="26"/>
      <c r="AO30" s="26"/>
      <c r="AP30" s="26"/>
      <c r="AQ30" s="26"/>
      <c r="AR30" s="26"/>
      <c r="AS30" s="26">
        <f t="shared" si="29"/>
        <v>0</v>
      </c>
      <c r="AT30" s="26">
        <f t="shared" si="30"/>
        <v>0</v>
      </c>
      <c r="AU30" s="26"/>
      <c r="AV30" s="26"/>
      <c r="AW30" s="26">
        <f t="shared" si="11"/>
        <v>0</v>
      </c>
      <c r="AX30" s="26"/>
      <c r="AY30" s="26"/>
      <c r="AZ30" s="26">
        <f t="shared" si="12"/>
        <v>0</v>
      </c>
      <c r="BA30" s="26"/>
      <c r="BB30" s="26"/>
      <c r="BC30" s="26"/>
      <c r="BD30" s="26">
        <f t="shared" si="13"/>
        <v>0</v>
      </c>
      <c r="BE30" s="26"/>
      <c r="BF30" s="26"/>
      <c r="BG30" s="26">
        <f t="shared" si="14"/>
        <v>0</v>
      </c>
      <c r="BH30" s="26"/>
      <c r="BI30" s="26"/>
      <c r="BJ30" s="26">
        <f t="shared" si="15"/>
        <v>0</v>
      </c>
      <c r="BK30" s="26"/>
      <c r="BL30" s="26"/>
      <c r="BM30" s="26">
        <f t="shared" si="16"/>
        <v>0</v>
      </c>
      <c r="BN30" s="26"/>
      <c r="BO30" s="26"/>
      <c r="BP30" s="26"/>
      <c r="BQ30" s="26"/>
      <c r="BR30" s="26"/>
      <c r="BS30" s="26">
        <f t="shared" si="17"/>
        <v>0</v>
      </c>
      <c r="BT30" s="26"/>
      <c r="BU30" s="26"/>
      <c r="BV30" s="26">
        <f t="shared" si="18"/>
        <v>0</v>
      </c>
      <c r="BW30" s="26"/>
      <c r="BX30" s="26"/>
      <c r="BY30" s="26">
        <f t="shared" si="19"/>
        <v>0</v>
      </c>
      <c r="BZ30" s="26"/>
      <c r="CA30" s="26"/>
      <c r="CB30" s="26">
        <f t="shared" si="20"/>
        <v>0</v>
      </c>
      <c r="CC30" s="26"/>
      <c r="CD30" s="26"/>
      <c r="CE30" s="26">
        <f t="shared" si="21"/>
        <v>0</v>
      </c>
      <c r="CF30" s="26"/>
      <c r="CG30" s="26"/>
      <c r="CH30" s="26">
        <f t="shared" si="22"/>
        <v>0</v>
      </c>
      <c r="CI30" s="26"/>
      <c r="CJ30" s="26"/>
      <c r="CK30" s="26">
        <f t="shared" si="23"/>
        <v>0</v>
      </c>
      <c r="CL30" s="26"/>
      <c r="CM30" s="26"/>
      <c r="CN30" s="26">
        <f t="shared" si="24"/>
        <v>0</v>
      </c>
      <c r="CO30" s="26"/>
      <c r="CP30" s="26"/>
      <c r="CQ30" s="26">
        <f t="shared" si="25"/>
        <v>0</v>
      </c>
      <c r="CR30" s="26"/>
      <c r="CS30" s="26"/>
      <c r="CT30" s="26">
        <f t="shared" si="31"/>
        <v>0</v>
      </c>
      <c r="CU30" s="26">
        <f t="shared" si="31"/>
        <v>0</v>
      </c>
      <c r="CV30" s="26">
        <f t="shared" si="31"/>
        <v>0</v>
      </c>
      <c r="CW30" s="26">
        <f t="shared" si="32"/>
        <v>0</v>
      </c>
      <c r="CX30" s="26"/>
      <c r="CY30" s="26"/>
      <c r="CZ30" s="26">
        <f t="shared" si="26"/>
        <v>0</v>
      </c>
      <c r="DA30" s="26"/>
      <c r="DB30" s="26"/>
      <c r="DC30" s="26">
        <f t="shared" si="27"/>
        <v>0</v>
      </c>
      <c r="DD30" s="26"/>
      <c r="DE30" s="26"/>
      <c r="DF30" s="27">
        <f t="shared" si="33"/>
        <v>4058</v>
      </c>
      <c r="DG30" s="27">
        <f t="shared" si="33"/>
        <v>4058</v>
      </c>
      <c r="DH30" s="27">
        <f t="shared" si="33"/>
        <v>0</v>
      </c>
    </row>
    <row r="31" spans="1:112" ht="15.75" x14ac:dyDescent="0.2">
      <c r="A31" s="25" t="s">
        <v>98</v>
      </c>
      <c r="B31" s="26">
        <f t="shared" si="0"/>
        <v>1500</v>
      </c>
      <c r="C31" s="26">
        <v>1500</v>
      </c>
      <c r="D31" s="26">
        <v>0</v>
      </c>
      <c r="E31" s="26">
        <f t="shared" si="1"/>
        <v>800</v>
      </c>
      <c r="F31" s="26">
        <v>800</v>
      </c>
      <c r="G31" s="26">
        <v>0</v>
      </c>
      <c r="H31" s="26">
        <f t="shared" si="2"/>
        <v>0</v>
      </c>
      <c r="I31" s="26">
        <v>0</v>
      </c>
      <c r="J31" s="26">
        <v>0</v>
      </c>
      <c r="K31" s="26">
        <f t="shared" si="3"/>
        <v>0</v>
      </c>
      <c r="L31" s="26">
        <v>0</v>
      </c>
      <c r="M31" s="26">
        <v>0</v>
      </c>
      <c r="N31" s="26">
        <f t="shared" si="4"/>
        <v>0</v>
      </c>
      <c r="O31" s="26">
        <v>0</v>
      </c>
      <c r="P31" s="26">
        <v>0</v>
      </c>
      <c r="Q31" s="26">
        <f t="shared" si="5"/>
        <v>420</v>
      </c>
      <c r="R31" s="26">
        <v>350</v>
      </c>
      <c r="S31" s="26">
        <v>70</v>
      </c>
      <c r="T31" s="26">
        <f t="shared" si="6"/>
        <v>1380</v>
      </c>
      <c r="U31" s="26">
        <f t="shared" si="7"/>
        <v>760</v>
      </c>
      <c r="V31" s="26">
        <f t="shared" si="8"/>
        <v>620</v>
      </c>
      <c r="W31" s="26">
        <f t="shared" si="9"/>
        <v>650</v>
      </c>
      <c r="X31" s="26">
        <v>0</v>
      </c>
      <c r="Y31" s="26">
        <v>600</v>
      </c>
      <c r="Z31" s="26">
        <v>0</v>
      </c>
      <c r="AA31" s="26"/>
      <c r="AB31" s="26"/>
      <c r="AC31" s="26"/>
      <c r="AD31" s="26"/>
      <c r="AE31" s="26"/>
      <c r="AF31" s="26"/>
      <c r="AG31" s="26">
        <v>50</v>
      </c>
      <c r="AH31" s="26">
        <v>0</v>
      </c>
      <c r="AI31" s="26">
        <v>0</v>
      </c>
      <c r="AJ31" s="26">
        <f t="shared" si="10"/>
        <v>600</v>
      </c>
      <c r="AK31" s="26">
        <v>0</v>
      </c>
      <c r="AL31" s="26">
        <v>600</v>
      </c>
      <c r="AM31" s="26">
        <v>0</v>
      </c>
      <c r="AN31" s="26"/>
      <c r="AO31" s="26"/>
      <c r="AP31" s="26"/>
      <c r="AQ31" s="26"/>
      <c r="AR31" s="26"/>
      <c r="AS31" s="26">
        <f t="shared" si="29"/>
        <v>0</v>
      </c>
      <c r="AT31" s="26">
        <f t="shared" si="30"/>
        <v>0</v>
      </c>
      <c r="AU31" s="26"/>
      <c r="AV31" s="26"/>
      <c r="AW31" s="26">
        <f t="shared" si="11"/>
        <v>0</v>
      </c>
      <c r="AX31" s="26"/>
      <c r="AY31" s="26"/>
      <c r="AZ31" s="26">
        <f t="shared" si="12"/>
        <v>0</v>
      </c>
      <c r="BA31" s="26"/>
      <c r="BB31" s="26"/>
      <c r="BC31" s="26"/>
      <c r="BD31" s="26">
        <f t="shared" si="13"/>
        <v>0</v>
      </c>
      <c r="BE31" s="26"/>
      <c r="BF31" s="26"/>
      <c r="BG31" s="26">
        <f t="shared" si="14"/>
        <v>0</v>
      </c>
      <c r="BH31" s="26"/>
      <c r="BI31" s="26"/>
      <c r="BJ31" s="26">
        <f t="shared" si="15"/>
        <v>0</v>
      </c>
      <c r="BK31" s="26"/>
      <c r="BL31" s="26"/>
      <c r="BM31" s="26">
        <f t="shared" si="16"/>
        <v>10</v>
      </c>
      <c r="BN31" s="26">
        <v>10</v>
      </c>
      <c r="BO31" s="26"/>
      <c r="BP31" s="26"/>
      <c r="BQ31" s="26"/>
      <c r="BR31" s="26"/>
      <c r="BS31" s="26">
        <f t="shared" si="17"/>
        <v>0</v>
      </c>
      <c r="BT31" s="26"/>
      <c r="BU31" s="26"/>
      <c r="BV31" s="26">
        <f t="shared" si="18"/>
        <v>0</v>
      </c>
      <c r="BW31" s="26"/>
      <c r="BX31" s="26"/>
      <c r="BY31" s="26">
        <f t="shared" si="19"/>
        <v>0</v>
      </c>
      <c r="BZ31" s="26"/>
      <c r="CA31" s="26"/>
      <c r="CB31" s="26">
        <f t="shared" si="20"/>
        <v>0</v>
      </c>
      <c r="CC31" s="26"/>
      <c r="CD31" s="26"/>
      <c r="CE31" s="26">
        <f t="shared" si="21"/>
        <v>0</v>
      </c>
      <c r="CF31" s="26"/>
      <c r="CG31" s="26"/>
      <c r="CH31" s="26">
        <f t="shared" si="22"/>
        <v>120</v>
      </c>
      <c r="CI31" s="26">
        <v>100</v>
      </c>
      <c r="CJ31" s="26">
        <v>20</v>
      </c>
      <c r="CK31" s="26">
        <f t="shared" si="23"/>
        <v>0</v>
      </c>
      <c r="CL31" s="26"/>
      <c r="CM31" s="26"/>
      <c r="CN31" s="26">
        <f t="shared" si="24"/>
        <v>0</v>
      </c>
      <c r="CO31" s="26"/>
      <c r="CP31" s="26"/>
      <c r="CQ31" s="26">
        <f t="shared" si="25"/>
        <v>0</v>
      </c>
      <c r="CR31" s="26"/>
      <c r="CS31" s="26"/>
      <c r="CT31" s="26">
        <f t="shared" si="31"/>
        <v>0</v>
      </c>
      <c r="CU31" s="26">
        <f t="shared" si="31"/>
        <v>0</v>
      </c>
      <c r="CV31" s="26">
        <f t="shared" si="31"/>
        <v>0</v>
      </c>
      <c r="CW31" s="26">
        <f t="shared" si="32"/>
        <v>0</v>
      </c>
      <c r="CX31" s="26"/>
      <c r="CY31" s="26"/>
      <c r="CZ31" s="26">
        <f t="shared" si="26"/>
        <v>0</v>
      </c>
      <c r="DA31" s="26"/>
      <c r="DB31" s="26"/>
      <c r="DC31" s="26">
        <f t="shared" si="27"/>
        <v>0</v>
      </c>
      <c r="DD31" s="26"/>
      <c r="DE31" s="26"/>
      <c r="DF31" s="27">
        <f t="shared" si="33"/>
        <v>4100</v>
      </c>
      <c r="DG31" s="27">
        <f t="shared" si="33"/>
        <v>3410</v>
      </c>
      <c r="DH31" s="27">
        <f t="shared" si="33"/>
        <v>690</v>
      </c>
    </row>
    <row r="32" spans="1:112" ht="15.75" x14ac:dyDescent="0.2">
      <c r="A32" s="25" t="s">
        <v>99</v>
      </c>
      <c r="B32" s="26">
        <f t="shared" si="0"/>
        <v>300</v>
      </c>
      <c r="C32" s="26">
        <v>190</v>
      </c>
      <c r="D32" s="26">
        <v>110</v>
      </c>
      <c r="E32" s="26">
        <f t="shared" si="1"/>
        <v>1580</v>
      </c>
      <c r="F32" s="26">
        <v>1422</v>
      </c>
      <c r="G32" s="26">
        <v>158</v>
      </c>
      <c r="H32" s="26">
        <f t="shared" si="2"/>
        <v>0</v>
      </c>
      <c r="I32" s="26">
        <v>0</v>
      </c>
      <c r="J32" s="26">
        <v>0</v>
      </c>
      <c r="K32" s="26">
        <f t="shared" si="3"/>
        <v>0</v>
      </c>
      <c r="L32" s="26">
        <v>0</v>
      </c>
      <c r="M32" s="26">
        <v>0</v>
      </c>
      <c r="N32" s="26">
        <f t="shared" si="4"/>
        <v>0</v>
      </c>
      <c r="O32" s="26">
        <v>0</v>
      </c>
      <c r="P32" s="26">
        <v>0</v>
      </c>
      <c r="Q32" s="26">
        <f t="shared" si="5"/>
        <v>9751</v>
      </c>
      <c r="R32" s="26">
        <v>5070</v>
      </c>
      <c r="S32" s="26">
        <v>4681</v>
      </c>
      <c r="T32" s="26">
        <f t="shared" si="6"/>
        <v>911</v>
      </c>
      <c r="U32" s="26">
        <f t="shared" si="7"/>
        <v>570</v>
      </c>
      <c r="V32" s="26">
        <f t="shared" si="8"/>
        <v>341</v>
      </c>
      <c r="W32" s="26">
        <f t="shared" si="9"/>
        <v>158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158</v>
      </c>
      <c r="AH32" s="26">
        <v>0</v>
      </c>
      <c r="AI32" s="26">
        <v>0</v>
      </c>
      <c r="AJ32" s="26">
        <f t="shared" si="10"/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f t="shared" si="29"/>
        <v>0</v>
      </c>
      <c r="AT32" s="26">
        <f t="shared" si="30"/>
        <v>0</v>
      </c>
      <c r="AU32" s="26">
        <v>0</v>
      </c>
      <c r="AV32" s="26">
        <v>0</v>
      </c>
      <c r="AW32" s="26">
        <f t="shared" si="11"/>
        <v>0</v>
      </c>
      <c r="AX32" s="26">
        <v>0</v>
      </c>
      <c r="AY32" s="26">
        <v>0</v>
      </c>
      <c r="AZ32" s="26">
        <f t="shared" si="12"/>
        <v>0</v>
      </c>
      <c r="BA32" s="26">
        <v>0</v>
      </c>
      <c r="BB32" s="26">
        <v>0</v>
      </c>
      <c r="BC32" s="26">
        <v>0</v>
      </c>
      <c r="BD32" s="26">
        <f t="shared" si="13"/>
        <v>0</v>
      </c>
      <c r="BE32" s="26">
        <v>0</v>
      </c>
      <c r="BF32" s="26">
        <v>0</v>
      </c>
      <c r="BG32" s="26">
        <f t="shared" si="14"/>
        <v>0</v>
      </c>
      <c r="BH32" s="26">
        <v>0</v>
      </c>
      <c r="BI32" s="26">
        <v>0</v>
      </c>
      <c r="BJ32" s="26">
        <f t="shared" si="15"/>
        <v>0</v>
      </c>
      <c r="BK32" s="26">
        <v>0</v>
      </c>
      <c r="BL32" s="26">
        <v>0</v>
      </c>
      <c r="BM32" s="26">
        <f t="shared" si="16"/>
        <v>260</v>
      </c>
      <c r="BN32" s="26">
        <v>150</v>
      </c>
      <c r="BO32" s="26">
        <v>110</v>
      </c>
      <c r="BP32" s="26">
        <v>0</v>
      </c>
      <c r="BQ32" s="26">
        <v>0</v>
      </c>
      <c r="BR32" s="26">
        <v>0</v>
      </c>
      <c r="BS32" s="26">
        <f t="shared" si="17"/>
        <v>0</v>
      </c>
      <c r="BT32" s="26">
        <v>0</v>
      </c>
      <c r="BU32" s="26">
        <v>0</v>
      </c>
      <c r="BV32" s="26">
        <f t="shared" si="18"/>
        <v>0</v>
      </c>
      <c r="BW32" s="26">
        <v>0</v>
      </c>
      <c r="BX32" s="26">
        <v>0</v>
      </c>
      <c r="BY32" s="26">
        <f t="shared" si="19"/>
        <v>0</v>
      </c>
      <c r="BZ32" s="26">
        <v>0</v>
      </c>
      <c r="CA32" s="26">
        <v>0</v>
      </c>
      <c r="CB32" s="26">
        <f t="shared" si="20"/>
        <v>0</v>
      </c>
      <c r="CC32" s="26">
        <v>0</v>
      </c>
      <c r="CD32" s="26">
        <v>0</v>
      </c>
      <c r="CE32" s="26">
        <f t="shared" si="21"/>
        <v>0</v>
      </c>
      <c r="CF32" s="26">
        <v>0</v>
      </c>
      <c r="CG32" s="26">
        <v>0</v>
      </c>
      <c r="CH32" s="26">
        <f t="shared" si="22"/>
        <v>260</v>
      </c>
      <c r="CI32" s="26">
        <v>130</v>
      </c>
      <c r="CJ32" s="26">
        <v>130</v>
      </c>
      <c r="CK32" s="26">
        <f t="shared" si="23"/>
        <v>0</v>
      </c>
      <c r="CL32" s="26">
        <v>0</v>
      </c>
      <c r="CM32" s="26">
        <v>0</v>
      </c>
      <c r="CN32" s="26">
        <f t="shared" si="24"/>
        <v>233</v>
      </c>
      <c r="CO32" s="26">
        <v>132</v>
      </c>
      <c r="CP32" s="26">
        <v>101</v>
      </c>
      <c r="CQ32" s="26">
        <f t="shared" si="25"/>
        <v>0</v>
      </c>
      <c r="CR32" s="26"/>
      <c r="CS32" s="26"/>
      <c r="CT32" s="26">
        <f t="shared" si="31"/>
        <v>0</v>
      </c>
      <c r="CU32" s="26">
        <f t="shared" si="31"/>
        <v>0</v>
      </c>
      <c r="CV32" s="26">
        <f t="shared" si="31"/>
        <v>0</v>
      </c>
      <c r="CW32" s="26">
        <f t="shared" si="32"/>
        <v>0</v>
      </c>
      <c r="CX32" s="26"/>
      <c r="CY32" s="26"/>
      <c r="CZ32" s="26">
        <f t="shared" si="26"/>
        <v>0</v>
      </c>
      <c r="DA32" s="26"/>
      <c r="DB32" s="26"/>
      <c r="DC32" s="26">
        <f t="shared" si="27"/>
        <v>0</v>
      </c>
      <c r="DD32" s="26"/>
      <c r="DE32" s="26"/>
      <c r="DF32" s="27">
        <f t="shared" si="33"/>
        <v>12542</v>
      </c>
      <c r="DG32" s="27">
        <f t="shared" si="33"/>
        <v>7252</v>
      </c>
      <c r="DH32" s="27">
        <f t="shared" si="33"/>
        <v>5290</v>
      </c>
    </row>
    <row r="33" spans="1:112" ht="15.75" x14ac:dyDescent="0.2">
      <c r="A33" s="25" t="s">
        <v>100</v>
      </c>
      <c r="B33" s="26">
        <f t="shared" si="0"/>
        <v>950</v>
      </c>
      <c r="C33" s="26">
        <v>950</v>
      </c>
      <c r="D33" s="26">
        <v>0</v>
      </c>
      <c r="E33" s="26">
        <f t="shared" si="1"/>
        <v>80</v>
      </c>
      <c r="F33" s="26">
        <v>60</v>
      </c>
      <c r="G33" s="26">
        <v>20</v>
      </c>
      <c r="H33" s="26">
        <f t="shared" si="2"/>
        <v>0</v>
      </c>
      <c r="I33" s="26">
        <v>0</v>
      </c>
      <c r="J33" s="26">
        <v>0</v>
      </c>
      <c r="K33" s="26">
        <f t="shared" si="3"/>
        <v>0</v>
      </c>
      <c r="L33" s="26">
        <v>0</v>
      </c>
      <c r="M33" s="26">
        <v>0</v>
      </c>
      <c r="N33" s="26">
        <f t="shared" si="4"/>
        <v>1838</v>
      </c>
      <c r="O33" s="26">
        <v>1579</v>
      </c>
      <c r="P33" s="26">
        <v>259</v>
      </c>
      <c r="Q33" s="26">
        <f t="shared" si="5"/>
        <v>2240</v>
      </c>
      <c r="R33" s="26">
        <v>1900</v>
      </c>
      <c r="S33" s="26">
        <v>340</v>
      </c>
      <c r="T33" s="26">
        <f t="shared" si="6"/>
        <v>4392</v>
      </c>
      <c r="U33" s="26">
        <f t="shared" si="7"/>
        <v>3691</v>
      </c>
      <c r="V33" s="26">
        <f t="shared" si="8"/>
        <v>701</v>
      </c>
      <c r="W33" s="26">
        <f t="shared" si="9"/>
        <v>2901</v>
      </c>
      <c r="X33" s="26">
        <v>0</v>
      </c>
      <c r="Y33" s="26">
        <v>2901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f t="shared" si="10"/>
        <v>701</v>
      </c>
      <c r="AK33" s="26">
        <v>0</v>
      </c>
      <c r="AL33" s="26">
        <v>701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f t="shared" si="29"/>
        <v>0</v>
      </c>
      <c r="AT33" s="26">
        <f t="shared" si="30"/>
        <v>0</v>
      </c>
      <c r="AU33" s="26">
        <v>0</v>
      </c>
      <c r="AV33" s="26">
        <v>0</v>
      </c>
      <c r="AW33" s="26">
        <f t="shared" si="11"/>
        <v>0</v>
      </c>
      <c r="AX33" s="26">
        <v>0</v>
      </c>
      <c r="AY33" s="26">
        <v>0</v>
      </c>
      <c r="AZ33" s="26">
        <f t="shared" si="12"/>
        <v>0</v>
      </c>
      <c r="BA33" s="26">
        <v>0</v>
      </c>
      <c r="BB33" s="26">
        <v>0</v>
      </c>
      <c r="BC33" s="26">
        <v>0</v>
      </c>
      <c r="BD33" s="26">
        <f t="shared" si="13"/>
        <v>0</v>
      </c>
      <c r="BE33" s="26">
        <v>0</v>
      </c>
      <c r="BF33" s="26">
        <v>0</v>
      </c>
      <c r="BG33" s="26">
        <f t="shared" si="14"/>
        <v>0</v>
      </c>
      <c r="BH33" s="26">
        <v>0</v>
      </c>
      <c r="BI33" s="26">
        <v>0</v>
      </c>
      <c r="BJ33" s="26">
        <f t="shared" si="15"/>
        <v>0</v>
      </c>
      <c r="BK33" s="26">
        <v>0</v>
      </c>
      <c r="BL33" s="26">
        <v>0</v>
      </c>
      <c r="BM33" s="26">
        <f t="shared" si="16"/>
        <v>790</v>
      </c>
      <c r="BN33" s="26">
        <v>790</v>
      </c>
      <c r="BO33" s="26">
        <v>0</v>
      </c>
      <c r="BP33" s="26">
        <v>0</v>
      </c>
      <c r="BQ33" s="26">
        <v>0</v>
      </c>
      <c r="BR33" s="26">
        <v>0</v>
      </c>
      <c r="BS33" s="26">
        <f t="shared" si="17"/>
        <v>0</v>
      </c>
      <c r="BT33" s="26">
        <v>0</v>
      </c>
      <c r="BU33" s="26">
        <v>0</v>
      </c>
      <c r="BV33" s="26">
        <f t="shared" si="18"/>
        <v>0</v>
      </c>
      <c r="BW33" s="26">
        <v>0</v>
      </c>
      <c r="BX33" s="26">
        <v>0</v>
      </c>
      <c r="BY33" s="26">
        <f t="shared" si="19"/>
        <v>0</v>
      </c>
      <c r="BZ33" s="26">
        <v>0</v>
      </c>
      <c r="CA33" s="26">
        <v>0</v>
      </c>
      <c r="CB33" s="26">
        <f t="shared" si="20"/>
        <v>0</v>
      </c>
      <c r="CC33" s="26">
        <v>0</v>
      </c>
      <c r="CD33" s="26">
        <v>0</v>
      </c>
      <c r="CE33" s="26">
        <f t="shared" si="21"/>
        <v>0</v>
      </c>
      <c r="CF33" s="26">
        <v>0</v>
      </c>
      <c r="CG33" s="26">
        <v>0</v>
      </c>
      <c r="CH33" s="26">
        <f t="shared" si="22"/>
        <v>0</v>
      </c>
      <c r="CI33" s="26">
        <v>0</v>
      </c>
      <c r="CJ33" s="26">
        <v>0</v>
      </c>
      <c r="CK33" s="26">
        <f t="shared" si="23"/>
        <v>0</v>
      </c>
      <c r="CL33" s="26">
        <v>0</v>
      </c>
      <c r="CM33" s="26">
        <v>0</v>
      </c>
      <c r="CN33" s="26">
        <f t="shared" si="24"/>
        <v>0</v>
      </c>
      <c r="CO33" s="26">
        <v>0</v>
      </c>
      <c r="CP33" s="26">
        <v>0</v>
      </c>
      <c r="CQ33" s="26">
        <f t="shared" si="25"/>
        <v>0</v>
      </c>
      <c r="CR33" s="26">
        <v>0</v>
      </c>
      <c r="CS33" s="26">
        <v>0</v>
      </c>
      <c r="CT33" s="26">
        <f t="shared" si="31"/>
        <v>0</v>
      </c>
      <c r="CU33" s="26">
        <f t="shared" si="31"/>
        <v>0</v>
      </c>
      <c r="CV33" s="26">
        <f t="shared" si="31"/>
        <v>0</v>
      </c>
      <c r="CW33" s="26">
        <f t="shared" si="32"/>
        <v>0</v>
      </c>
      <c r="CX33" s="26">
        <v>0</v>
      </c>
      <c r="CY33" s="26">
        <v>0</v>
      </c>
      <c r="CZ33" s="26">
        <f t="shared" si="26"/>
        <v>0</v>
      </c>
      <c r="DA33" s="26">
        <v>0</v>
      </c>
      <c r="DB33" s="26">
        <v>0</v>
      </c>
      <c r="DC33" s="26">
        <f t="shared" si="27"/>
        <v>0</v>
      </c>
      <c r="DD33" s="26">
        <v>0</v>
      </c>
      <c r="DE33" s="26"/>
      <c r="DF33" s="27">
        <f t="shared" si="33"/>
        <v>9500</v>
      </c>
      <c r="DG33" s="27">
        <f t="shared" si="33"/>
        <v>8180</v>
      </c>
      <c r="DH33" s="27">
        <f t="shared" si="33"/>
        <v>1320</v>
      </c>
    </row>
    <row r="34" spans="1:112" ht="15.75" x14ac:dyDescent="0.2">
      <c r="A34" s="25" t="s">
        <v>101</v>
      </c>
      <c r="B34" s="26">
        <f t="shared" si="0"/>
        <v>0</v>
      </c>
      <c r="C34" s="26">
        <v>0</v>
      </c>
      <c r="D34" s="26">
        <v>0</v>
      </c>
      <c r="E34" s="26">
        <f t="shared" si="1"/>
        <v>0</v>
      </c>
      <c r="F34" s="26">
        <v>0</v>
      </c>
      <c r="G34" s="26">
        <v>0</v>
      </c>
      <c r="H34" s="26">
        <f t="shared" si="2"/>
        <v>0</v>
      </c>
      <c r="I34" s="26">
        <v>0</v>
      </c>
      <c r="J34" s="26">
        <v>0</v>
      </c>
      <c r="K34" s="26">
        <f t="shared" si="3"/>
        <v>0</v>
      </c>
      <c r="L34" s="26">
        <v>0</v>
      </c>
      <c r="M34" s="26">
        <v>0</v>
      </c>
      <c r="N34" s="26">
        <f t="shared" si="4"/>
        <v>0</v>
      </c>
      <c r="O34" s="26">
        <v>0</v>
      </c>
      <c r="P34" s="26">
        <v>0</v>
      </c>
      <c r="Q34" s="26">
        <f t="shared" si="5"/>
        <v>861</v>
      </c>
      <c r="R34" s="26">
        <v>780</v>
      </c>
      <c r="S34" s="26">
        <v>81</v>
      </c>
      <c r="T34" s="26">
        <f t="shared" si="6"/>
        <v>1639</v>
      </c>
      <c r="U34" s="26">
        <f t="shared" si="7"/>
        <v>981</v>
      </c>
      <c r="V34" s="26">
        <f t="shared" si="8"/>
        <v>658</v>
      </c>
      <c r="W34" s="26">
        <f t="shared" si="9"/>
        <v>662</v>
      </c>
      <c r="X34" s="26">
        <v>0</v>
      </c>
      <c r="Y34" s="26">
        <v>662</v>
      </c>
      <c r="Z34" s="26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f t="shared" si="10"/>
        <v>658</v>
      </c>
      <c r="AK34" s="26">
        <v>0</v>
      </c>
      <c r="AL34" s="26">
        <v>658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f t="shared" si="29"/>
        <v>0</v>
      </c>
      <c r="AT34" s="26">
        <f t="shared" si="30"/>
        <v>0</v>
      </c>
      <c r="AU34" s="26">
        <v>0</v>
      </c>
      <c r="AV34" s="26">
        <v>0</v>
      </c>
      <c r="AW34" s="26">
        <f t="shared" si="11"/>
        <v>0</v>
      </c>
      <c r="AX34" s="26">
        <v>0</v>
      </c>
      <c r="AY34" s="26">
        <v>0</v>
      </c>
      <c r="AZ34" s="26">
        <f t="shared" si="12"/>
        <v>0</v>
      </c>
      <c r="BA34" s="26">
        <v>0</v>
      </c>
      <c r="BB34" s="26">
        <v>0</v>
      </c>
      <c r="BC34" s="26">
        <v>0</v>
      </c>
      <c r="BD34" s="26">
        <f t="shared" si="13"/>
        <v>0</v>
      </c>
      <c r="BE34" s="26">
        <v>0</v>
      </c>
      <c r="BF34" s="26">
        <v>0</v>
      </c>
      <c r="BG34" s="26">
        <f t="shared" si="14"/>
        <v>0</v>
      </c>
      <c r="BH34" s="26">
        <v>0</v>
      </c>
      <c r="BI34" s="26">
        <v>0</v>
      </c>
      <c r="BJ34" s="26">
        <f t="shared" si="15"/>
        <v>0</v>
      </c>
      <c r="BK34" s="26">
        <v>0</v>
      </c>
      <c r="BL34" s="26">
        <v>0</v>
      </c>
      <c r="BM34" s="26">
        <f t="shared" si="16"/>
        <v>0</v>
      </c>
      <c r="BN34" s="26">
        <v>0</v>
      </c>
      <c r="BO34" s="26">
        <v>0</v>
      </c>
      <c r="BP34" s="26">
        <v>0</v>
      </c>
      <c r="BQ34" s="26">
        <v>0</v>
      </c>
      <c r="BR34" s="26">
        <v>0</v>
      </c>
      <c r="BS34" s="26">
        <f t="shared" si="17"/>
        <v>0</v>
      </c>
      <c r="BT34" s="26">
        <v>0</v>
      </c>
      <c r="BU34" s="26">
        <v>0</v>
      </c>
      <c r="BV34" s="26">
        <f t="shared" si="18"/>
        <v>0</v>
      </c>
      <c r="BW34" s="26">
        <v>0</v>
      </c>
      <c r="BX34" s="26">
        <v>0</v>
      </c>
      <c r="BY34" s="26">
        <f t="shared" si="19"/>
        <v>0</v>
      </c>
      <c r="BZ34" s="26">
        <v>0</v>
      </c>
      <c r="CA34" s="26">
        <v>0</v>
      </c>
      <c r="CB34" s="26">
        <f t="shared" si="20"/>
        <v>0</v>
      </c>
      <c r="CC34" s="26">
        <v>0</v>
      </c>
      <c r="CD34" s="26">
        <v>0</v>
      </c>
      <c r="CE34" s="26">
        <f t="shared" si="21"/>
        <v>0</v>
      </c>
      <c r="CF34" s="26">
        <v>0</v>
      </c>
      <c r="CG34" s="26">
        <v>0</v>
      </c>
      <c r="CH34" s="26">
        <f t="shared" si="22"/>
        <v>0</v>
      </c>
      <c r="CI34" s="26">
        <v>0</v>
      </c>
      <c r="CJ34" s="26">
        <v>0</v>
      </c>
      <c r="CK34" s="26">
        <f t="shared" si="23"/>
        <v>0</v>
      </c>
      <c r="CL34" s="26">
        <v>0</v>
      </c>
      <c r="CM34" s="26">
        <v>0</v>
      </c>
      <c r="CN34" s="26">
        <f t="shared" si="24"/>
        <v>0</v>
      </c>
      <c r="CO34" s="26">
        <v>0</v>
      </c>
      <c r="CP34" s="26">
        <v>0</v>
      </c>
      <c r="CQ34" s="26">
        <f t="shared" si="25"/>
        <v>0</v>
      </c>
      <c r="CR34" s="26">
        <v>0</v>
      </c>
      <c r="CS34" s="26">
        <v>0</v>
      </c>
      <c r="CT34" s="26">
        <f t="shared" si="31"/>
        <v>319</v>
      </c>
      <c r="CU34" s="26">
        <f t="shared" si="31"/>
        <v>319</v>
      </c>
      <c r="CV34" s="26">
        <f t="shared" si="31"/>
        <v>0</v>
      </c>
      <c r="CW34" s="26">
        <f t="shared" si="32"/>
        <v>0</v>
      </c>
      <c r="CX34" s="26">
        <v>0</v>
      </c>
      <c r="CY34" s="26">
        <v>0</v>
      </c>
      <c r="CZ34" s="26">
        <f t="shared" si="26"/>
        <v>319</v>
      </c>
      <c r="DA34" s="26">
        <v>319</v>
      </c>
      <c r="DB34" s="26"/>
      <c r="DC34" s="26">
        <f t="shared" si="27"/>
        <v>0</v>
      </c>
      <c r="DD34" s="26"/>
      <c r="DE34" s="26"/>
      <c r="DF34" s="27">
        <f t="shared" si="33"/>
        <v>2500</v>
      </c>
      <c r="DG34" s="27">
        <f t="shared" si="33"/>
        <v>1761</v>
      </c>
      <c r="DH34" s="27">
        <f t="shared" si="33"/>
        <v>739</v>
      </c>
    </row>
    <row r="35" spans="1:112" ht="15.75" x14ac:dyDescent="0.2">
      <c r="A35" s="25" t="s">
        <v>102</v>
      </c>
      <c r="B35" s="26">
        <f t="shared" si="0"/>
        <v>0</v>
      </c>
      <c r="C35" s="26"/>
      <c r="D35" s="26"/>
      <c r="E35" s="26">
        <f t="shared" si="1"/>
        <v>0</v>
      </c>
      <c r="F35" s="26"/>
      <c r="G35" s="26"/>
      <c r="H35" s="26">
        <f t="shared" si="2"/>
        <v>0</v>
      </c>
      <c r="I35" s="26"/>
      <c r="J35" s="26"/>
      <c r="K35" s="26">
        <f t="shared" si="3"/>
        <v>0</v>
      </c>
      <c r="L35" s="26"/>
      <c r="M35" s="26"/>
      <c r="N35" s="26">
        <f t="shared" si="4"/>
        <v>0</v>
      </c>
      <c r="O35" s="26"/>
      <c r="P35" s="26"/>
      <c r="Q35" s="26">
        <f t="shared" si="5"/>
        <v>24811</v>
      </c>
      <c r="R35" s="26">
        <v>21311</v>
      </c>
      <c r="S35" s="26">
        <v>3500</v>
      </c>
      <c r="T35" s="26">
        <f t="shared" si="6"/>
        <v>600</v>
      </c>
      <c r="U35" s="26">
        <f t="shared" si="7"/>
        <v>500</v>
      </c>
      <c r="V35" s="26">
        <f t="shared" si="8"/>
        <v>100</v>
      </c>
      <c r="W35" s="26">
        <f t="shared" si="9"/>
        <v>500</v>
      </c>
      <c r="X35" s="26">
        <v>500</v>
      </c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>
        <f t="shared" si="10"/>
        <v>100</v>
      </c>
      <c r="AK35" s="26">
        <v>100</v>
      </c>
      <c r="AL35" s="26"/>
      <c r="AM35" s="26"/>
      <c r="AN35" s="26"/>
      <c r="AO35" s="26"/>
      <c r="AP35" s="26"/>
      <c r="AQ35" s="26"/>
      <c r="AR35" s="26"/>
      <c r="AS35" s="26">
        <f t="shared" si="29"/>
        <v>0</v>
      </c>
      <c r="AT35" s="26">
        <f t="shared" si="30"/>
        <v>0</v>
      </c>
      <c r="AU35" s="26"/>
      <c r="AV35" s="26"/>
      <c r="AW35" s="26">
        <f t="shared" si="11"/>
        <v>0</v>
      </c>
      <c r="AX35" s="26"/>
      <c r="AY35" s="26"/>
      <c r="AZ35" s="26">
        <f t="shared" si="12"/>
        <v>0</v>
      </c>
      <c r="BA35" s="26"/>
      <c r="BB35" s="26"/>
      <c r="BC35" s="26"/>
      <c r="BD35" s="26">
        <f t="shared" si="13"/>
        <v>0</v>
      </c>
      <c r="BE35" s="26"/>
      <c r="BF35" s="26"/>
      <c r="BG35" s="26">
        <f t="shared" si="14"/>
        <v>0</v>
      </c>
      <c r="BH35" s="26"/>
      <c r="BI35" s="26"/>
      <c r="BJ35" s="26">
        <f t="shared" si="15"/>
        <v>0</v>
      </c>
      <c r="BK35" s="26"/>
      <c r="BL35" s="26"/>
      <c r="BM35" s="26">
        <f t="shared" si="16"/>
        <v>0</v>
      </c>
      <c r="BN35" s="26"/>
      <c r="BO35" s="26"/>
      <c r="BP35" s="26"/>
      <c r="BQ35" s="26"/>
      <c r="BR35" s="26"/>
      <c r="BS35" s="26">
        <f t="shared" si="17"/>
        <v>0</v>
      </c>
      <c r="BT35" s="26"/>
      <c r="BU35" s="26"/>
      <c r="BV35" s="26">
        <f t="shared" si="18"/>
        <v>0</v>
      </c>
      <c r="BW35" s="26"/>
      <c r="BX35" s="26"/>
      <c r="BY35" s="26">
        <f t="shared" si="19"/>
        <v>0</v>
      </c>
      <c r="BZ35" s="26"/>
      <c r="CA35" s="26"/>
      <c r="CB35" s="26">
        <f t="shared" si="20"/>
        <v>0</v>
      </c>
      <c r="CC35" s="26"/>
      <c r="CD35" s="26"/>
      <c r="CE35" s="26">
        <f t="shared" si="21"/>
        <v>0</v>
      </c>
      <c r="CF35" s="26"/>
      <c r="CG35" s="26"/>
      <c r="CH35" s="26">
        <f t="shared" si="22"/>
        <v>0</v>
      </c>
      <c r="CI35" s="26"/>
      <c r="CJ35" s="26"/>
      <c r="CK35" s="26">
        <f t="shared" si="23"/>
        <v>0</v>
      </c>
      <c r="CL35" s="26"/>
      <c r="CM35" s="26"/>
      <c r="CN35" s="26">
        <f t="shared" si="24"/>
        <v>0</v>
      </c>
      <c r="CO35" s="26"/>
      <c r="CP35" s="26"/>
      <c r="CQ35" s="26">
        <f t="shared" si="25"/>
        <v>0</v>
      </c>
      <c r="CR35" s="26"/>
      <c r="CS35" s="26"/>
      <c r="CT35" s="26">
        <f t="shared" si="31"/>
        <v>0</v>
      </c>
      <c r="CU35" s="26">
        <f t="shared" si="31"/>
        <v>0</v>
      </c>
      <c r="CV35" s="26">
        <f t="shared" si="31"/>
        <v>0</v>
      </c>
      <c r="CW35" s="26">
        <f t="shared" si="32"/>
        <v>0</v>
      </c>
      <c r="CX35" s="26"/>
      <c r="CY35" s="26"/>
      <c r="CZ35" s="26">
        <f t="shared" si="26"/>
        <v>0</v>
      </c>
      <c r="DA35" s="26"/>
      <c r="DB35" s="26"/>
      <c r="DC35" s="26">
        <f t="shared" si="27"/>
        <v>0</v>
      </c>
      <c r="DD35" s="26"/>
      <c r="DE35" s="26"/>
      <c r="DF35" s="27">
        <f t="shared" si="33"/>
        <v>25411</v>
      </c>
      <c r="DG35" s="27">
        <f t="shared" si="33"/>
        <v>21811</v>
      </c>
      <c r="DH35" s="27">
        <f t="shared" si="33"/>
        <v>3600</v>
      </c>
    </row>
    <row r="36" spans="1:112" ht="15.75" x14ac:dyDescent="0.2">
      <c r="A36" s="25" t="s">
        <v>103</v>
      </c>
      <c r="B36" s="26">
        <f t="shared" si="0"/>
        <v>49</v>
      </c>
      <c r="C36" s="26">
        <v>27</v>
      </c>
      <c r="D36" s="26">
        <v>22</v>
      </c>
      <c r="E36" s="26">
        <f t="shared" si="1"/>
        <v>262</v>
      </c>
      <c r="F36" s="26">
        <v>235</v>
      </c>
      <c r="G36" s="26">
        <v>27</v>
      </c>
      <c r="H36" s="26">
        <f t="shared" si="2"/>
        <v>0</v>
      </c>
      <c r="I36" s="26">
        <v>0</v>
      </c>
      <c r="J36" s="26">
        <v>0</v>
      </c>
      <c r="K36" s="26">
        <f t="shared" si="3"/>
        <v>0</v>
      </c>
      <c r="L36" s="26">
        <v>0</v>
      </c>
      <c r="M36" s="26">
        <v>0</v>
      </c>
      <c r="N36" s="26">
        <f t="shared" si="4"/>
        <v>0</v>
      </c>
      <c r="O36" s="26">
        <v>0</v>
      </c>
      <c r="P36" s="26">
        <v>0</v>
      </c>
      <c r="Q36" s="26">
        <f t="shared" si="5"/>
        <v>318</v>
      </c>
      <c r="R36" s="26">
        <v>288</v>
      </c>
      <c r="S36" s="26">
        <v>30</v>
      </c>
      <c r="T36" s="26">
        <f t="shared" si="6"/>
        <v>2733</v>
      </c>
      <c r="U36" s="26">
        <f t="shared" si="7"/>
        <v>1949</v>
      </c>
      <c r="V36" s="26">
        <f t="shared" si="8"/>
        <v>784</v>
      </c>
      <c r="W36" s="26">
        <f t="shared" si="9"/>
        <v>1817</v>
      </c>
      <c r="X36" s="26">
        <v>308</v>
      </c>
      <c r="Y36" s="26">
        <v>1108</v>
      </c>
      <c r="Z36" s="26">
        <v>401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f t="shared" si="10"/>
        <v>784</v>
      </c>
      <c r="AK36" s="26">
        <v>172</v>
      </c>
      <c r="AL36" s="26">
        <v>612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f t="shared" si="29"/>
        <v>0</v>
      </c>
      <c r="AT36" s="26">
        <f t="shared" si="30"/>
        <v>0</v>
      </c>
      <c r="AU36" s="26">
        <v>0</v>
      </c>
      <c r="AV36" s="26">
        <v>0</v>
      </c>
      <c r="AW36" s="26">
        <f t="shared" si="11"/>
        <v>0</v>
      </c>
      <c r="AX36" s="26">
        <v>0</v>
      </c>
      <c r="AY36" s="26">
        <v>0</v>
      </c>
      <c r="AZ36" s="26">
        <f t="shared" si="12"/>
        <v>0</v>
      </c>
      <c r="BA36" s="26">
        <v>0</v>
      </c>
      <c r="BB36" s="26">
        <v>0</v>
      </c>
      <c r="BC36" s="26">
        <v>0</v>
      </c>
      <c r="BD36" s="26">
        <f t="shared" si="13"/>
        <v>0</v>
      </c>
      <c r="BE36" s="26">
        <v>0</v>
      </c>
      <c r="BF36" s="26">
        <v>0</v>
      </c>
      <c r="BG36" s="26">
        <f t="shared" si="14"/>
        <v>28</v>
      </c>
      <c r="BH36" s="26">
        <v>28</v>
      </c>
      <c r="BI36" s="26">
        <v>0</v>
      </c>
      <c r="BJ36" s="26">
        <f t="shared" si="15"/>
        <v>0</v>
      </c>
      <c r="BK36" s="26">
        <v>0</v>
      </c>
      <c r="BL36" s="26">
        <v>0</v>
      </c>
      <c r="BM36" s="26">
        <f t="shared" si="16"/>
        <v>0</v>
      </c>
      <c r="BN36" s="26">
        <v>0</v>
      </c>
      <c r="BO36" s="26">
        <v>0</v>
      </c>
      <c r="BP36" s="26">
        <v>0</v>
      </c>
      <c r="BQ36" s="26">
        <v>0</v>
      </c>
      <c r="BR36" s="26">
        <v>0</v>
      </c>
      <c r="BS36" s="26">
        <f t="shared" si="17"/>
        <v>0</v>
      </c>
      <c r="BT36" s="26">
        <v>0</v>
      </c>
      <c r="BU36" s="26">
        <v>0</v>
      </c>
      <c r="BV36" s="26">
        <f t="shared" si="18"/>
        <v>0</v>
      </c>
      <c r="BW36" s="26">
        <v>0</v>
      </c>
      <c r="BX36" s="26">
        <v>0</v>
      </c>
      <c r="BY36" s="26">
        <f t="shared" si="19"/>
        <v>0</v>
      </c>
      <c r="BZ36" s="26">
        <v>0</v>
      </c>
      <c r="CA36" s="26">
        <v>0</v>
      </c>
      <c r="CB36" s="26">
        <f t="shared" si="20"/>
        <v>0</v>
      </c>
      <c r="CC36" s="26">
        <v>0</v>
      </c>
      <c r="CD36" s="26">
        <v>0</v>
      </c>
      <c r="CE36" s="26">
        <f t="shared" si="21"/>
        <v>0</v>
      </c>
      <c r="CF36" s="26">
        <v>0</v>
      </c>
      <c r="CG36" s="26">
        <v>0</v>
      </c>
      <c r="CH36" s="26">
        <f t="shared" si="22"/>
        <v>0</v>
      </c>
      <c r="CI36" s="26">
        <v>0</v>
      </c>
      <c r="CJ36" s="26">
        <v>0</v>
      </c>
      <c r="CK36" s="26">
        <f t="shared" si="23"/>
        <v>0</v>
      </c>
      <c r="CL36" s="26">
        <v>0</v>
      </c>
      <c r="CM36" s="26">
        <v>0</v>
      </c>
      <c r="CN36" s="26">
        <f t="shared" si="24"/>
        <v>104</v>
      </c>
      <c r="CO36" s="26">
        <v>104</v>
      </c>
      <c r="CP36" s="26">
        <v>0</v>
      </c>
      <c r="CQ36" s="26">
        <f t="shared" si="25"/>
        <v>0</v>
      </c>
      <c r="CR36" s="26">
        <v>0</v>
      </c>
      <c r="CS36" s="26">
        <v>0</v>
      </c>
      <c r="CT36" s="26">
        <f t="shared" si="31"/>
        <v>0</v>
      </c>
      <c r="CU36" s="26">
        <f t="shared" si="31"/>
        <v>0</v>
      </c>
      <c r="CV36" s="26">
        <f t="shared" si="31"/>
        <v>0</v>
      </c>
      <c r="CW36" s="26">
        <f t="shared" si="32"/>
        <v>0</v>
      </c>
      <c r="CX36" s="26">
        <v>0</v>
      </c>
      <c r="CY36" s="26">
        <v>0</v>
      </c>
      <c r="CZ36" s="26">
        <f t="shared" si="26"/>
        <v>0</v>
      </c>
      <c r="DA36" s="26">
        <v>0</v>
      </c>
      <c r="DB36" s="26">
        <v>0</v>
      </c>
      <c r="DC36" s="26">
        <f t="shared" si="27"/>
        <v>0</v>
      </c>
      <c r="DD36" s="26"/>
      <c r="DE36" s="26"/>
      <c r="DF36" s="27">
        <f t="shared" si="33"/>
        <v>3362</v>
      </c>
      <c r="DG36" s="27">
        <f t="shared" si="33"/>
        <v>2499</v>
      </c>
      <c r="DH36" s="27">
        <f t="shared" si="33"/>
        <v>863</v>
      </c>
    </row>
    <row r="37" spans="1:112" ht="15.75" x14ac:dyDescent="0.2">
      <c r="A37" s="25" t="s">
        <v>104</v>
      </c>
      <c r="B37" s="26">
        <f t="shared" si="0"/>
        <v>350</v>
      </c>
      <c r="C37" s="26">
        <v>190</v>
      </c>
      <c r="D37" s="26">
        <v>160</v>
      </c>
      <c r="E37" s="26">
        <f t="shared" si="1"/>
        <v>4712</v>
      </c>
      <c r="F37" s="26">
        <v>3230</v>
      </c>
      <c r="G37" s="26">
        <v>1482</v>
      </c>
      <c r="H37" s="26">
        <f t="shared" si="2"/>
        <v>0</v>
      </c>
      <c r="I37" s="26">
        <v>0</v>
      </c>
      <c r="J37" s="26">
        <v>0</v>
      </c>
      <c r="K37" s="26">
        <f t="shared" si="3"/>
        <v>2450</v>
      </c>
      <c r="L37" s="26">
        <v>2450</v>
      </c>
      <c r="M37" s="26">
        <v>0</v>
      </c>
      <c r="N37" s="26">
        <f t="shared" si="4"/>
        <v>1460</v>
      </c>
      <c r="O37" s="26">
        <v>0</v>
      </c>
      <c r="P37" s="26">
        <v>1460</v>
      </c>
      <c r="Q37" s="26">
        <f t="shared" si="5"/>
        <v>0</v>
      </c>
      <c r="R37" s="26">
        <v>0</v>
      </c>
      <c r="S37" s="26">
        <v>0</v>
      </c>
      <c r="T37" s="26">
        <f t="shared" si="6"/>
        <v>4667</v>
      </c>
      <c r="U37" s="26">
        <f t="shared" si="7"/>
        <v>3702</v>
      </c>
      <c r="V37" s="26">
        <f t="shared" si="8"/>
        <v>965</v>
      </c>
      <c r="W37" s="26">
        <f t="shared" si="9"/>
        <v>3702</v>
      </c>
      <c r="X37" s="26">
        <v>2702</v>
      </c>
      <c r="Y37" s="26">
        <v>1000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f t="shared" si="10"/>
        <v>965</v>
      </c>
      <c r="AK37" s="26">
        <v>0</v>
      </c>
      <c r="AL37" s="26">
        <v>965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f t="shared" si="29"/>
        <v>0</v>
      </c>
      <c r="AT37" s="26">
        <f t="shared" si="30"/>
        <v>0</v>
      </c>
      <c r="AU37" s="26">
        <v>0</v>
      </c>
      <c r="AV37" s="26">
        <v>0</v>
      </c>
      <c r="AW37" s="26">
        <f t="shared" si="11"/>
        <v>0</v>
      </c>
      <c r="AX37" s="26">
        <v>0</v>
      </c>
      <c r="AY37" s="26">
        <v>0</v>
      </c>
      <c r="AZ37" s="26">
        <f t="shared" si="12"/>
        <v>0</v>
      </c>
      <c r="BA37" s="26">
        <v>0</v>
      </c>
      <c r="BB37" s="26">
        <v>0</v>
      </c>
      <c r="BC37" s="26">
        <v>0</v>
      </c>
      <c r="BD37" s="26">
        <f t="shared" si="13"/>
        <v>0</v>
      </c>
      <c r="BE37" s="26">
        <v>0</v>
      </c>
      <c r="BF37" s="26">
        <v>0</v>
      </c>
      <c r="BG37" s="26">
        <f t="shared" si="14"/>
        <v>0</v>
      </c>
      <c r="BH37" s="26">
        <v>0</v>
      </c>
      <c r="BI37" s="26">
        <v>0</v>
      </c>
      <c r="BJ37" s="26">
        <f t="shared" si="15"/>
        <v>0</v>
      </c>
      <c r="BK37" s="26">
        <v>0</v>
      </c>
      <c r="BL37" s="26">
        <v>0</v>
      </c>
      <c r="BM37" s="26">
        <f t="shared" si="16"/>
        <v>0</v>
      </c>
      <c r="BN37" s="26">
        <v>0</v>
      </c>
      <c r="BO37" s="26">
        <v>0</v>
      </c>
      <c r="BP37" s="26">
        <v>0</v>
      </c>
      <c r="BQ37" s="26">
        <v>0</v>
      </c>
      <c r="BR37" s="26">
        <v>0</v>
      </c>
      <c r="BS37" s="26">
        <f t="shared" si="17"/>
        <v>0</v>
      </c>
      <c r="BT37" s="26">
        <v>0</v>
      </c>
      <c r="BU37" s="26">
        <v>0</v>
      </c>
      <c r="BV37" s="26">
        <f t="shared" si="18"/>
        <v>0</v>
      </c>
      <c r="BW37" s="26">
        <v>0</v>
      </c>
      <c r="BX37" s="26">
        <v>0</v>
      </c>
      <c r="BY37" s="26">
        <f t="shared" si="19"/>
        <v>0</v>
      </c>
      <c r="BZ37" s="26">
        <v>0</v>
      </c>
      <c r="CA37" s="26">
        <v>0</v>
      </c>
      <c r="CB37" s="26">
        <f t="shared" si="20"/>
        <v>0</v>
      </c>
      <c r="CC37" s="26">
        <v>0</v>
      </c>
      <c r="CD37" s="26">
        <v>0</v>
      </c>
      <c r="CE37" s="26">
        <f t="shared" si="21"/>
        <v>0</v>
      </c>
      <c r="CF37" s="26">
        <v>0</v>
      </c>
      <c r="CG37" s="26">
        <v>0</v>
      </c>
      <c r="CH37" s="26">
        <f t="shared" si="22"/>
        <v>0</v>
      </c>
      <c r="CI37" s="26">
        <v>0</v>
      </c>
      <c r="CJ37" s="26">
        <v>0</v>
      </c>
      <c r="CK37" s="26">
        <f t="shared" si="23"/>
        <v>0</v>
      </c>
      <c r="CL37" s="26">
        <v>0</v>
      </c>
      <c r="CM37" s="26">
        <v>0</v>
      </c>
      <c r="CN37" s="26">
        <f t="shared" si="24"/>
        <v>0</v>
      </c>
      <c r="CO37" s="26">
        <v>0</v>
      </c>
      <c r="CP37" s="26">
        <v>0</v>
      </c>
      <c r="CQ37" s="26">
        <f t="shared" si="25"/>
        <v>0</v>
      </c>
      <c r="CR37" s="26">
        <v>0</v>
      </c>
      <c r="CS37" s="26">
        <v>0</v>
      </c>
      <c r="CT37" s="26">
        <f t="shared" si="31"/>
        <v>0</v>
      </c>
      <c r="CU37" s="26">
        <f t="shared" si="31"/>
        <v>0</v>
      </c>
      <c r="CV37" s="26">
        <f t="shared" si="31"/>
        <v>0</v>
      </c>
      <c r="CW37" s="26">
        <f t="shared" si="32"/>
        <v>0</v>
      </c>
      <c r="CX37" s="26">
        <v>0</v>
      </c>
      <c r="CY37" s="26">
        <v>0</v>
      </c>
      <c r="CZ37" s="26">
        <f t="shared" si="26"/>
        <v>0</v>
      </c>
      <c r="DA37" s="26">
        <v>0</v>
      </c>
      <c r="DB37" s="26">
        <v>0</v>
      </c>
      <c r="DC37" s="26">
        <f t="shared" si="27"/>
        <v>0</v>
      </c>
      <c r="DD37" s="26">
        <v>0</v>
      </c>
      <c r="DE37" s="26"/>
      <c r="DF37" s="27">
        <f t="shared" si="33"/>
        <v>13639</v>
      </c>
      <c r="DG37" s="27">
        <f t="shared" si="33"/>
        <v>9572</v>
      </c>
      <c r="DH37" s="27">
        <f t="shared" si="33"/>
        <v>4067</v>
      </c>
    </row>
    <row r="38" spans="1:112" ht="15.75" x14ac:dyDescent="0.2">
      <c r="A38" s="25" t="s">
        <v>105</v>
      </c>
      <c r="B38" s="26">
        <f t="shared" si="0"/>
        <v>132</v>
      </c>
      <c r="C38" s="26">
        <v>132</v>
      </c>
      <c r="D38" s="26">
        <v>0</v>
      </c>
      <c r="E38" s="26">
        <f t="shared" si="1"/>
        <v>1170</v>
      </c>
      <c r="F38" s="26">
        <v>990</v>
      </c>
      <c r="G38" s="26">
        <v>180</v>
      </c>
      <c r="H38" s="26">
        <f t="shared" si="2"/>
        <v>0</v>
      </c>
      <c r="I38" s="26">
        <v>0</v>
      </c>
      <c r="J38" s="26">
        <v>0</v>
      </c>
      <c r="K38" s="26">
        <f t="shared" si="3"/>
        <v>748</v>
      </c>
      <c r="L38" s="26">
        <v>558</v>
      </c>
      <c r="M38" s="26">
        <v>190</v>
      </c>
      <c r="N38" s="26">
        <f t="shared" si="4"/>
        <v>1285</v>
      </c>
      <c r="O38" s="26">
        <v>658</v>
      </c>
      <c r="P38" s="26">
        <v>627</v>
      </c>
      <c r="Q38" s="26">
        <f t="shared" si="5"/>
        <v>1484</v>
      </c>
      <c r="R38" s="26">
        <v>1244</v>
      </c>
      <c r="S38" s="26">
        <v>240</v>
      </c>
      <c r="T38" s="26">
        <f t="shared" si="6"/>
        <v>2902</v>
      </c>
      <c r="U38" s="26">
        <f t="shared" si="7"/>
        <v>1400</v>
      </c>
      <c r="V38" s="26">
        <f t="shared" si="8"/>
        <v>1502</v>
      </c>
      <c r="W38" s="26">
        <f t="shared" si="9"/>
        <v>1400</v>
      </c>
      <c r="X38" s="26">
        <v>0</v>
      </c>
      <c r="Y38" s="26">
        <v>1400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f t="shared" si="10"/>
        <v>1502</v>
      </c>
      <c r="AK38" s="26">
        <v>0</v>
      </c>
      <c r="AL38" s="26">
        <v>1502</v>
      </c>
      <c r="AM38" s="26"/>
      <c r="AN38" s="26"/>
      <c r="AO38" s="26"/>
      <c r="AP38" s="26"/>
      <c r="AQ38" s="26"/>
      <c r="AR38" s="26"/>
      <c r="AS38" s="26">
        <f t="shared" si="29"/>
        <v>0</v>
      </c>
      <c r="AT38" s="26">
        <f t="shared" si="30"/>
        <v>0</v>
      </c>
      <c r="AU38" s="26"/>
      <c r="AV38" s="26"/>
      <c r="AW38" s="26">
        <f t="shared" si="11"/>
        <v>0</v>
      </c>
      <c r="AX38" s="26"/>
      <c r="AY38" s="26"/>
      <c r="AZ38" s="26">
        <f t="shared" si="12"/>
        <v>0</v>
      </c>
      <c r="BA38" s="26"/>
      <c r="BB38" s="26"/>
      <c r="BC38" s="26"/>
      <c r="BD38" s="26">
        <f t="shared" si="13"/>
        <v>0</v>
      </c>
      <c r="BE38" s="26"/>
      <c r="BF38" s="26"/>
      <c r="BG38" s="26">
        <f t="shared" si="14"/>
        <v>0</v>
      </c>
      <c r="BH38" s="26"/>
      <c r="BI38" s="26"/>
      <c r="BJ38" s="26">
        <f t="shared" si="15"/>
        <v>0</v>
      </c>
      <c r="BK38" s="26"/>
      <c r="BL38" s="26"/>
      <c r="BM38" s="26">
        <f t="shared" si="16"/>
        <v>0</v>
      </c>
      <c r="BN38" s="26"/>
      <c r="BO38" s="26"/>
      <c r="BP38" s="26"/>
      <c r="BQ38" s="26"/>
      <c r="BR38" s="26"/>
      <c r="BS38" s="26">
        <f t="shared" si="17"/>
        <v>0</v>
      </c>
      <c r="BT38" s="26"/>
      <c r="BU38" s="26"/>
      <c r="BV38" s="26">
        <f t="shared" si="18"/>
        <v>0</v>
      </c>
      <c r="BW38" s="26"/>
      <c r="BX38" s="26"/>
      <c r="BY38" s="26">
        <f t="shared" si="19"/>
        <v>0</v>
      </c>
      <c r="BZ38" s="26"/>
      <c r="CA38" s="26"/>
      <c r="CB38" s="26">
        <f t="shared" si="20"/>
        <v>0</v>
      </c>
      <c r="CC38" s="26"/>
      <c r="CD38" s="26"/>
      <c r="CE38" s="26">
        <f t="shared" si="21"/>
        <v>0</v>
      </c>
      <c r="CF38" s="26"/>
      <c r="CG38" s="26"/>
      <c r="CH38" s="26">
        <f t="shared" si="22"/>
        <v>0</v>
      </c>
      <c r="CI38" s="26"/>
      <c r="CJ38" s="26"/>
      <c r="CK38" s="26">
        <f t="shared" si="23"/>
        <v>0</v>
      </c>
      <c r="CL38" s="26"/>
      <c r="CM38" s="26"/>
      <c r="CN38" s="26">
        <f t="shared" si="24"/>
        <v>0</v>
      </c>
      <c r="CO38" s="26"/>
      <c r="CP38" s="26"/>
      <c r="CQ38" s="26">
        <f t="shared" si="25"/>
        <v>0</v>
      </c>
      <c r="CR38" s="26"/>
      <c r="CS38" s="26"/>
      <c r="CT38" s="26">
        <f t="shared" si="31"/>
        <v>0</v>
      </c>
      <c r="CU38" s="26">
        <f t="shared" si="31"/>
        <v>0</v>
      </c>
      <c r="CV38" s="26">
        <f t="shared" si="31"/>
        <v>0</v>
      </c>
      <c r="CW38" s="26">
        <f t="shared" si="32"/>
        <v>0</v>
      </c>
      <c r="CX38" s="26"/>
      <c r="CY38" s="26"/>
      <c r="CZ38" s="26">
        <f t="shared" si="26"/>
        <v>0</v>
      </c>
      <c r="DA38" s="26"/>
      <c r="DB38" s="26"/>
      <c r="DC38" s="26">
        <f t="shared" si="27"/>
        <v>0</v>
      </c>
      <c r="DD38" s="26"/>
      <c r="DE38" s="26"/>
      <c r="DF38" s="27">
        <f t="shared" si="33"/>
        <v>7721</v>
      </c>
      <c r="DG38" s="27">
        <f t="shared" si="33"/>
        <v>4982</v>
      </c>
      <c r="DH38" s="27">
        <f t="shared" si="33"/>
        <v>2739</v>
      </c>
    </row>
    <row r="39" spans="1:112" ht="15.75" x14ac:dyDescent="0.2">
      <c r="A39" s="25" t="s">
        <v>106</v>
      </c>
      <c r="B39" s="26">
        <f t="shared" si="0"/>
        <v>0</v>
      </c>
      <c r="C39" s="26">
        <v>0</v>
      </c>
      <c r="D39" s="26">
        <v>0</v>
      </c>
      <c r="E39" s="26">
        <f t="shared" si="1"/>
        <v>0</v>
      </c>
      <c r="F39" s="26">
        <v>0</v>
      </c>
      <c r="G39" s="26">
        <v>0</v>
      </c>
      <c r="H39" s="26">
        <f t="shared" si="2"/>
        <v>0</v>
      </c>
      <c r="I39" s="26">
        <v>0</v>
      </c>
      <c r="J39" s="26">
        <v>0</v>
      </c>
      <c r="K39" s="26">
        <f t="shared" si="3"/>
        <v>0</v>
      </c>
      <c r="L39" s="26">
        <v>0</v>
      </c>
      <c r="M39" s="26">
        <v>0</v>
      </c>
      <c r="N39" s="26">
        <f t="shared" si="4"/>
        <v>0</v>
      </c>
      <c r="O39" s="26">
        <v>0</v>
      </c>
      <c r="P39" s="26">
        <v>0</v>
      </c>
      <c r="Q39" s="26">
        <f t="shared" si="5"/>
        <v>395</v>
      </c>
      <c r="R39" s="26">
        <v>395</v>
      </c>
      <c r="S39" s="26">
        <v>0</v>
      </c>
      <c r="T39" s="26">
        <f t="shared" si="6"/>
        <v>3782</v>
      </c>
      <c r="U39" s="26">
        <f t="shared" si="7"/>
        <v>3782</v>
      </c>
      <c r="V39" s="26">
        <f t="shared" si="8"/>
        <v>0</v>
      </c>
      <c r="W39" s="26">
        <f t="shared" si="9"/>
        <v>2344</v>
      </c>
      <c r="X39" s="26">
        <v>0</v>
      </c>
      <c r="Y39" s="26">
        <v>2344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f t="shared" si="10"/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f t="shared" si="29"/>
        <v>0</v>
      </c>
      <c r="AT39" s="26">
        <f t="shared" si="30"/>
        <v>0</v>
      </c>
      <c r="AU39" s="26">
        <v>0</v>
      </c>
      <c r="AV39" s="26">
        <v>0</v>
      </c>
      <c r="AW39" s="26">
        <f t="shared" si="11"/>
        <v>0</v>
      </c>
      <c r="AX39" s="26">
        <v>0</v>
      </c>
      <c r="AY39" s="26">
        <v>0</v>
      </c>
      <c r="AZ39" s="26">
        <f t="shared" si="12"/>
        <v>0</v>
      </c>
      <c r="BA39" s="26">
        <v>0</v>
      </c>
      <c r="BB39" s="26">
        <v>0</v>
      </c>
      <c r="BC39" s="26">
        <v>0</v>
      </c>
      <c r="BD39" s="26">
        <f t="shared" si="13"/>
        <v>0</v>
      </c>
      <c r="BE39" s="26">
        <v>0</v>
      </c>
      <c r="BF39" s="26">
        <v>0</v>
      </c>
      <c r="BG39" s="26">
        <f t="shared" si="14"/>
        <v>984</v>
      </c>
      <c r="BH39" s="26">
        <v>984</v>
      </c>
      <c r="BI39" s="26">
        <v>0</v>
      </c>
      <c r="BJ39" s="26">
        <f t="shared" si="15"/>
        <v>0</v>
      </c>
      <c r="BK39" s="26">
        <v>0</v>
      </c>
      <c r="BL39" s="26">
        <v>0</v>
      </c>
      <c r="BM39" s="26">
        <f t="shared" si="16"/>
        <v>454</v>
      </c>
      <c r="BN39" s="26">
        <v>454</v>
      </c>
      <c r="BO39" s="26">
        <v>0</v>
      </c>
      <c r="BP39" s="26">
        <v>0</v>
      </c>
      <c r="BQ39" s="26">
        <v>0</v>
      </c>
      <c r="BR39" s="26">
        <v>0</v>
      </c>
      <c r="BS39" s="26">
        <f t="shared" si="17"/>
        <v>0</v>
      </c>
      <c r="BT39" s="26">
        <v>0</v>
      </c>
      <c r="BU39" s="26">
        <v>0</v>
      </c>
      <c r="BV39" s="26">
        <f t="shared" si="18"/>
        <v>0</v>
      </c>
      <c r="BW39" s="26">
        <v>0</v>
      </c>
      <c r="BX39" s="26">
        <v>0</v>
      </c>
      <c r="BY39" s="26">
        <f t="shared" si="19"/>
        <v>0</v>
      </c>
      <c r="BZ39" s="26">
        <v>0</v>
      </c>
      <c r="CA39" s="26">
        <v>0</v>
      </c>
      <c r="CB39" s="26">
        <f t="shared" si="20"/>
        <v>0</v>
      </c>
      <c r="CC39" s="26">
        <v>0</v>
      </c>
      <c r="CD39" s="26">
        <v>0</v>
      </c>
      <c r="CE39" s="26">
        <f t="shared" si="21"/>
        <v>0</v>
      </c>
      <c r="CF39" s="26">
        <v>0</v>
      </c>
      <c r="CG39" s="26">
        <v>0</v>
      </c>
      <c r="CH39" s="26">
        <f t="shared" si="22"/>
        <v>0</v>
      </c>
      <c r="CI39" s="26">
        <v>0</v>
      </c>
      <c r="CJ39" s="26">
        <v>0</v>
      </c>
      <c r="CK39" s="26">
        <f t="shared" si="23"/>
        <v>0</v>
      </c>
      <c r="CL39" s="26">
        <v>0</v>
      </c>
      <c r="CM39" s="26">
        <v>0</v>
      </c>
      <c r="CN39" s="26">
        <f t="shared" si="24"/>
        <v>0</v>
      </c>
      <c r="CO39" s="26">
        <v>0</v>
      </c>
      <c r="CP39" s="26">
        <v>0</v>
      </c>
      <c r="CQ39" s="26">
        <f t="shared" si="25"/>
        <v>0</v>
      </c>
      <c r="CR39" s="26">
        <v>0</v>
      </c>
      <c r="CS39" s="26">
        <v>0</v>
      </c>
      <c r="CT39" s="26">
        <f t="shared" si="31"/>
        <v>0</v>
      </c>
      <c r="CU39" s="26">
        <f t="shared" si="31"/>
        <v>0</v>
      </c>
      <c r="CV39" s="26">
        <f t="shared" si="31"/>
        <v>0</v>
      </c>
      <c r="CW39" s="26">
        <f t="shared" si="32"/>
        <v>0</v>
      </c>
      <c r="CX39" s="26">
        <v>0</v>
      </c>
      <c r="CY39" s="26">
        <v>0</v>
      </c>
      <c r="CZ39" s="26">
        <f t="shared" si="26"/>
        <v>0</v>
      </c>
      <c r="DA39" s="26">
        <v>0</v>
      </c>
      <c r="DB39" s="26">
        <v>0</v>
      </c>
      <c r="DC39" s="26">
        <f t="shared" si="27"/>
        <v>0</v>
      </c>
      <c r="DD39" s="26">
        <v>0</v>
      </c>
      <c r="DE39" s="26">
        <v>0</v>
      </c>
      <c r="DF39" s="27">
        <f t="shared" si="33"/>
        <v>4177</v>
      </c>
      <c r="DG39" s="27">
        <f t="shared" si="33"/>
        <v>4177</v>
      </c>
      <c r="DH39" s="27">
        <f t="shared" si="33"/>
        <v>0</v>
      </c>
    </row>
    <row r="40" spans="1:112" ht="15.75" x14ac:dyDescent="0.2">
      <c r="A40" s="25" t="s">
        <v>107</v>
      </c>
      <c r="B40" s="26">
        <f t="shared" si="0"/>
        <v>800</v>
      </c>
      <c r="C40" s="26">
        <v>800</v>
      </c>
      <c r="D40" s="26">
        <v>0</v>
      </c>
      <c r="E40" s="26">
        <f t="shared" si="1"/>
        <v>2773</v>
      </c>
      <c r="F40" s="26">
        <v>2023</v>
      </c>
      <c r="G40" s="26">
        <v>750</v>
      </c>
      <c r="H40" s="26">
        <f t="shared" si="2"/>
        <v>0</v>
      </c>
      <c r="I40" s="26">
        <v>0</v>
      </c>
      <c r="J40" s="26">
        <v>0</v>
      </c>
      <c r="K40" s="26">
        <f t="shared" si="3"/>
        <v>1000</v>
      </c>
      <c r="L40" s="26">
        <v>1000</v>
      </c>
      <c r="M40" s="26">
        <v>0</v>
      </c>
      <c r="N40" s="26">
        <f t="shared" si="4"/>
        <v>2100</v>
      </c>
      <c r="O40" s="26">
        <v>2100</v>
      </c>
      <c r="P40" s="26">
        <v>0</v>
      </c>
      <c r="Q40" s="26">
        <f t="shared" si="5"/>
        <v>1750</v>
      </c>
      <c r="R40" s="26">
        <v>1750</v>
      </c>
      <c r="S40" s="26">
        <v>0</v>
      </c>
      <c r="T40" s="26">
        <f t="shared" si="6"/>
        <v>3790</v>
      </c>
      <c r="U40" s="26">
        <f t="shared" si="7"/>
        <v>2831</v>
      </c>
      <c r="V40" s="26">
        <f t="shared" si="8"/>
        <v>959</v>
      </c>
      <c r="W40" s="26">
        <f t="shared" si="9"/>
        <v>1596</v>
      </c>
      <c r="X40" s="26">
        <v>0</v>
      </c>
      <c r="Y40" s="26">
        <v>1596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f t="shared" si="10"/>
        <v>729</v>
      </c>
      <c r="AK40" s="26">
        <v>0</v>
      </c>
      <c r="AL40" s="26">
        <v>729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f t="shared" si="29"/>
        <v>250</v>
      </c>
      <c r="AT40" s="26">
        <f t="shared" si="30"/>
        <v>250</v>
      </c>
      <c r="AU40" s="26">
        <v>250</v>
      </c>
      <c r="AV40" s="26">
        <v>0</v>
      </c>
      <c r="AW40" s="26">
        <f t="shared" si="11"/>
        <v>0</v>
      </c>
      <c r="AX40" s="26">
        <v>0</v>
      </c>
      <c r="AY40" s="26">
        <v>0</v>
      </c>
      <c r="AZ40" s="26">
        <f t="shared" si="12"/>
        <v>0</v>
      </c>
      <c r="BA40" s="26">
        <v>0</v>
      </c>
      <c r="BB40" s="26">
        <v>0</v>
      </c>
      <c r="BC40" s="26">
        <v>0</v>
      </c>
      <c r="BD40" s="26">
        <f t="shared" si="13"/>
        <v>0</v>
      </c>
      <c r="BE40" s="26">
        <v>0</v>
      </c>
      <c r="BF40" s="26">
        <v>0</v>
      </c>
      <c r="BG40" s="26">
        <f t="shared" si="14"/>
        <v>0</v>
      </c>
      <c r="BH40" s="26">
        <v>0</v>
      </c>
      <c r="BI40" s="26">
        <v>0</v>
      </c>
      <c r="BJ40" s="26">
        <f t="shared" si="15"/>
        <v>0</v>
      </c>
      <c r="BK40" s="26">
        <v>0</v>
      </c>
      <c r="BL40" s="26">
        <v>0</v>
      </c>
      <c r="BM40" s="26">
        <f t="shared" si="16"/>
        <v>410</v>
      </c>
      <c r="BN40" s="26">
        <v>260</v>
      </c>
      <c r="BO40" s="26">
        <v>110</v>
      </c>
      <c r="BP40" s="26">
        <v>0</v>
      </c>
      <c r="BQ40" s="26">
        <v>0</v>
      </c>
      <c r="BR40" s="26">
        <v>0</v>
      </c>
      <c r="BS40" s="26">
        <f t="shared" si="17"/>
        <v>0</v>
      </c>
      <c r="BT40" s="26">
        <v>0</v>
      </c>
      <c r="BU40" s="26">
        <v>0</v>
      </c>
      <c r="BV40" s="26">
        <f t="shared" si="18"/>
        <v>40</v>
      </c>
      <c r="BW40" s="26">
        <v>40</v>
      </c>
      <c r="BX40" s="26">
        <v>0</v>
      </c>
      <c r="BY40" s="26">
        <f t="shared" si="19"/>
        <v>0</v>
      </c>
      <c r="BZ40" s="26">
        <v>0</v>
      </c>
      <c r="CA40" s="26">
        <v>0</v>
      </c>
      <c r="CB40" s="26">
        <f t="shared" si="20"/>
        <v>60</v>
      </c>
      <c r="CC40" s="26">
        <v>60</v>
      </c>
      <c r="CD40" s="26">
        <v>0</v>
      </c>
      <c r="CE40" s="26">
        <f t="shared" si="21"/>
        <v>180</v>
      </c>
      <c r="CF40" s="26">
        <v>180</v>
      </c>
      <c r="CG40" s="26">
        <v>0</v>
      </c>
      <c r="CH40" s="26">
        <f t="shared" si="22"/>
        <v>205</v>
      </c>
      <c r="CI40" s="26">
        <v>105</v>
      </c>
      <c r="CJ40" s="26">
        <v>100</v>
      </c>
      <c r="CK40" s="26">
        <f t="shared" si="23"/>
        <v>0</v>
      </c>
      <c r="CL40" s="26">
        <v>0</v>
      </c>
      <c r="CM40" s="26">
        <v>0</v>
      </c>
      <c r="CN40" s="26">
        <f t="shared" si="24"/>
        <v>210</v>
      </c>
      <c r="CO40" s="26">
        <v>190</v>
      </c>
      <c r="CP40" s="26">
        <v>20</v>
      </c>
      <c r="CQ40" s="26">
        <f t="shared" si="25"/>
        <v>0</v>
      </c>
      <c r="CR40" s="26">
        <v>0</v>
      </c>
      <c r="CS40" s="26">
        <v>0</v>
      </c>
      <c r="CT40" s="26">
        <f t="shared" si="31"/>
        <v>150</v>
      </c>
      <c r="CU40" s="26">
        <f t="shared" si="31"/>
        <v>150</v>
      </c>
      <c r="CV40" s="26">
        <f t="shared" si="31"/>
        <v>0</v>
      </c>
      <c r="CW40" s="26">
        <f t="shared" si="32"/>
        <v>0</v>
      </c>
      <c r="CX40" s="26">
        <v>0</v>
      </c>
      <c r="CY40" s="26">
        <v>0</v>
      </c>
      <c r="CZ40" s="26">
        <f t="shared" si="26"/>
        <v>150</v>
      </c>
      <c r="DA40" s="26">
        <v>150</v>
      </c>
      <c r="DB40" s="26"/>
      <c r="DC40" s="26">
        <f t="shared" si="27"/>
        <v>0</v>
      </c>
      <c r="DD40" s="26"/>
      <c r="DE40" s="26"/>
      <c r="DF40" s="27">
        <f t="shared" si="33"/>
        <v>12213</v>
      </c>
      <c r="DG40" s="27">
        <f t="shared" si="33"/>
        <v>10504</v>
      </c>
      <c r="DH40" s="27">
        <f t="shared" si="33"/>
        <v>1709</v>
      </c>
    </row>
    <row r="41" spans="1:112" ht="15.75" x14ac:dyDescent="0.2">
      <c r="A41" s="25" t="s">
        <v>108</v>
      </c>
      <c r="B41" s="26">
        <f t="shared" si="0"/>
        <v>260</v>
      </c>
      <c r="C41" s="26">
        <v>210</v>
      </c>
      <c r="D41" s="26">
        <v>50</v>
      </c>
      <c r="E41" s="26">
        <f t="shared" si="1"/>
        <v>0</v>
      </c>
      <c r="F41" s="26">
        <v>0</v>
      </c>
      <c r="G41" s="26">
        <v>0</v>
      </c>
      <c r="H41" s="26">
        <f t="shared" si="2"/>
        <v>0</v>
      </c>
      <c r="I41" s="26">
        <v>0</v>
      </c>
      <c r="J41" s="26">
        <v>0</v>
      </c>
      <c r="K41" s="26">
        <f t="shared" si="3"/>
        <v>95</v>
      </c>
      <c r="L41" s="26">
        <v>70</v>
      </c>
      <c r="M41" s="26">
        <v>25</v>
      </c>
      <c r="N41" s="26">
        <f t="shared" si="4"/>
        <v>500</v>
      </c>
      <c r="O41" s="26">
        <v>350</v>
      </c>
      <c r="P41" s="26">
        <v>150</v>
      </c>
      <c r="Q41" s="26">
        <f t="shared" si="5"/>
        <v>1146</v>
      </c>
      <c r="R41" s="26">
        <v>725</v>
      </c>
      <c r="S41" s="26">
        <v>421</v>
      </c>
      <c r="T41" s="26">
        <f t="shared" si="6"/>
        <v>209</v>
      </c>
      <c r="U41" s="26">
        <f t="shared" si="7"/>
        <v>209</v>
      </c>
      <c r="V41" s="26">
        <f t="shared" si="8"/>
        <v>0</v>
      </c>
      <c r="W41" s="26">
        <f t="shared" si="9"/>
        <v>209</v>
      </c>
      <c r="X41" s="26">
        <v>0</v>
      </c>
      <c r="Y41" s="26">
        <v>209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0</v>
      </c>
      <c r="AF41" s="26">
        <v>0</v>
      </c>
      <c r="AG41" s="26">
        <v>0</v>
      </c>
      <c r="AH41" s="26">
        <v>0</v>
      </c>
      <c r="AI41" s="26">
        <v>0</v>
      </c>
      <c r="AJ41" s="26">
        <f t="shared" si="10"/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f t="shared" si="29"/>
        <v>0</v>
      </c>
      <c r="AT41" s="26">
        <f t="shared" si="30"/>
        <v>0</v>
      </c>
      <c r="AU41" s="26">
        <v>0</v>
      </c>
      <c r="AV41" s="26">
        <v>0</v>
      </c>
      <c r="AW41" s="26">
        <f t="shared" si="11"/>
        <v>0</v>
      </c>
      <c r="AX41" s="26">
        <v>0</v>
      </c>
      <c r="AY41" s="26">
        <v>0</v>
      </c>
      <c r="AZ41" s="26">
        <f t="shared" si="12"/>
        <v>0</v>
      </c>
      <c r="BA41" s="26">
        <v>0</v>
      </c>
      <c r="BB41" s="26">
        <v>0</v>
      </c>
      <c r="BC41" s="26">
        <v>0</v>
      </c>
      <c r="BD41" s="26">
        <f t="shared" si="13"/>
        <v>0</v>
      </c>
      <c r="BE41" s="26">
        <v>0</v>
      </c>
      <c r="BF41" s="26">
        <v>0</v>
      </c>
      <c r="BG41" s="26">
        <f t="shared" si="14"/>
        <v>0</v>
      </c>
      <c r="BH41" s="26">
        <v>0</v>
      </c>
      <c r="BI41" s="26">
        <v>0</v>
      </c>
      <c r="BJ41" s="26">
        <f t="shared" si="15"/>
        <v>0</v>
      </c>
      <c r="BK41" s="26">
        <v>0</v>
      </c>
      <c r="BL41" s="26">
        <v>0</v>
      </c>
      <c r="BM41" s="26">
        <f t="shared" si="16"/>
        <v>0</v>
      </c>
      <c r="BN41" s="26">
        <v>0</v>
      </c>
      <c r="BO41" s="26">
        <v>0</v>
      </c>
      <c r="BP41" s="26">
        <v>0</v>
      </c>
      <c r="BQ41" s="26">
        <v>0</v>
      </c>
      <c r="BR41" s="26">
        <v>0</v>
      </c>
      <c r="BS41" s="26">
        <f t="shared" si="17"/>
        <v>0</v>
      </c>
      <c r="BT41" s="26">
        <v>0</v>
      </c>
      <c r="BU41" s="26">
        <v>0</v>
      </c>
      <c r="BV41" s="26">
        <f t="shared" si="18"/>
        <v>0</v>
      </c>
      <c r="BW41" s="26">
        <v>0</v>
      </c>
      <c r="BX41" s="26">
        <v>0</v>
      </c>
      <c r="BY41" s="26">
        <f t="shared" si="19"/>
        <v>0</v>
      </c>
      <c r="BZ41" s="26">
        <v>0</v>
      </c>
      <c r="CA41" s="26">
        <v>0</v>
      </c>
      <c r="CB41" s="26">
        <f t="shared" si="20"/>
        <v>0</v>
      </c>
      <c r="CC41" s="26">
        <v>0</v>
      </c>
      <c r="CD41" s="26">
        <v>0</v>
      </c>
      <c r="CE41" s="26">
        <f t="shared" si="21"/>
        <v>0</v>
      </c>
      <c r="CF41" s="26">
        <v>0</v>
      </c>
      <c r="CG41" s="26">
        <v>0</v>
      </c>
      <c r="CH41" s="26">
        <f t="shared" si="22"/>
        <v>0</v>
      </c>
      <c r="CI41" s="26">
        <v>0</v>
      </c>
      <c r="CJ41" s="26">
        <v>0</v>
      </c>
      <c r="CK41" s="26">
        <f t="shared" si="23"/>
        <v>0</v>
      </c>
      <c r="CL41" s="26">
        <v>0</v>
      </c>
      <c r="CM41" s="26">
        <v>0</v>
      </c>
      <c r="CN41" s="26">
        <f t="shared" si="24"/>
        <v>0</v>
      </c>
      <c r="CO41" s="26">
        <v>0</v>
      </c>
      <c r="CP41" s="26">
        <v>0</v>
      </c>
      <c r="CQ41" s="26">
        <f t="shared" si="25"/>
        <v>0</v>
      </c>
      <c r="CR41" s="26">
        <v>0</v>
      </c>
      <c r="CS41" s="26">
        <v>0</v>
      </c>
      <c r="CT41" s="26">
        <f t="shared" si="31"/>
        <v>0</v>
      </c>
      <c r="CU41" s="26">
        <f t="shared" si="31"/>
        <v>0</v>
      </c>
      <c r="CV41" s="26">
        <f t="shared" si="31"/>
        <v>0</v>
      </c>
      <c r="CW41" s="26">
        <f t="shared" si="32"/>
        <v>0</v>
      </c>
      <c r="CX41" s="26">
        <v>0</v>
      </c>
      <c r="CY41" s="26">
        <v>0</v>
      </c>
      <c r="CZ41" s="26">
        <f t="shared" si="26"/>
        <v>0</v>
      </c>
      <c r="DA41" s="26">
        <v>0</v>
      </c>
      <c r="DB41" s="26">
        <v>0</v>
      </c>
      <c r="DC41" s="26">
        <f t="shared" si="27"/>
        <v>0</v>
      </c>
      <c r="DD41" s="26">
        <v>0</v>
      </c>
      <c r="DE41" s="26"/>
      <c r="DF41" s="27">
        <f t="shared" si="33"/>
        <v>2210</v>
      </c>
      <c r="DG41" s="27">
        <f t="shared" si="33"/>
        <v>1564</v>
      </c>
      <c r="DH41" s="27">
        <f t="shared" si="33"/>
        <v>646</v>
      </c>
    </row>
    <row r="42" spans="1:112" ht="15.75" x14ac:dyDescent="0.2">
      <c r="A42" s="25" t="s">
        <v>109</v>
      </c>
      <c r="B42" s="26">
        <f t="shared" si="0"/>
        <v>3108</v>
      </c>
      <c r="C42" s="26">
        <v>3108</v>
      </c>
      <c r="D42" s="26">
        <v>0</v>
      </c>
      <c r="E42" s="26">
        <f t="shared" si="1"/>
        <v>0</v>
      </c>
      <c r="F42" s="26">
        <v>0</v>
      </c>
      <c r="G42" s="26">
        <v>0</v>
      </c>
      <c r="H42" s="26">
        <f t="shared" si="2"/>
        <v>0</v>
      </c>
      <c r="I42" s="26">
        <v>0</v>
      </c>
      <c r="J42" s="26">
        <v>0</v>
      </c>
      <c r="K42" s="26">
        <f t="shared" si="3"/>
        <v>0</v>
      </c>
      <c r="L42" s="26">
        <v>0</v>
      </c>
      <c r="M42" s="26">
        <v>0</v>
      </c>
      <c r="N42" s="26">
        <f t="shared" si="4"/>
        <v>0</v>
      </c>
      <c r="O42" s="26">
        <v>0</v>
      </c>
      <c r="P42" s="26">
        <v>0</v>
      </c>
      <c r="Q42" s="26">
        <f t="shared" si="5"/>
        <v>2282</v>
      </c>
      <c r="R42" s="26">
        <v>1092</v>
      </c>
      <c r="S42" s="26">
        <v>1190</v>
      </c>
      <c r="T42" s="26">
        <f t="shared" si="6"/>
        <v>4643</v>
      </c>
      <c r="U42" s="26">
        <f t="shared" si="7"/>
        <v>3607</v>
      </c>
      <c r="V42" s="26">
        <f t="shared" si="8"/>
        <v>1036</v>
      </c>
      <c r="W42" s="26">
        <f t="shared" si="9"/>
        <v>937</v>
      </c>
      <c r="X42" s="26">
        <v>0</v>
      </c>
      <c r="Y42" s="26">
        <v>937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f t="shared" si="10"/>
        <v>1036</v>
      </c>
      <c r="AK42" s="26">
        <v>0</v>
      </c>
      <c r="AL42" s="26">
        <v>1036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f t="shared" si="29"/>
        <v>0</v>
      </c>
      <c r="AT42" s="26">
        <f t="shared" si="30"/>
        <v>0</v>
      </c>
      <c r="AU42" s="26">
        <v>0</v>
      </c>
      <c r="AV42" s="26">
        <v>0</v>
      </c>
      <c r="AW42" s="26">
        <f t="shared" si="11"/>
        <v>0</v>
      </c>
      <c r="AX42" s="26">
        <v>0</v>
      </c>
      <c r="AY42" s="26">
        <v>0</v>
      </c>
      <c r="AZ42" s="26">
        <f t="shared" si="12"/>
        <v>0</v>
      </c>
      <c r="BA42" s="26">
        <v>0</v>
      </c>
      <c r="BB42" s="26">
        <v>0</v>
      </c>
      <c r="BC42" s="26">
        <v>0</v>
      </c>
      <c r="BD42" s="26">
        <f t="shared" si="13"/>
        <v>0</v>
      </c>
      <c r="BE42" s="26">
        <v>0</v>
      </c>
      <c r="BF42" s="26">
        <v>0</v>
      </c>
      <c r="BG42" s="26">
        <f t="shared" si="14"/>
        <v>0</v>
      </c>
      <c r="BH42" s="26">
        <v>0</v>
      </c>
      <c r="BI42" s="26">
        <v>0</v>
      </c>
      <c r="BJ42" s="26">
        <f t="shared" si="15"/>
        <v>0</v>
      </c>
      <c r="BK42" s="26">
        <v>0</v>
      </c>
      <c r="BL42" s="26">
        <v>0</v>
      </c>
      <c r="BM42" s="26">
        <f t="shared" si="16"/>
        <v>750</v>
      </c>
      <c r="BN42" s="26">
        <v>750</v>
      </c>
      <c r="BO42" s="26">
        <v>0</v>
      </c>
      <c r="BP42" s="26">
        <v>0</v>
      </c>
      <c r="BQ42" s="26">
        <v>0</v>
      </c>
      <c r="BR42" s="26">
        <v>0</v>
      </c>
      <c r="BS42" s="26">
        <f t="shared" si="17"/>
        <v>0</v>
      </c>
      <c r="BT42" s="26">
        <v>0</v>
      </c>
      <c r="BU42" s="26">
        <v>0</v>
      </c>
      <c r="BV42" s="26">
        <f t="shared" si="18"/>
        <v>0</v>
      </c>
      <c r="BW42" s="26">
        <v>0</v>
      </c>
      <c r="BX42" s="26">
        <v>0</v>
      </c>
      <c r="BY42" s="26">
        <f t="shared" si="19"/>
        <v>0</v>
      </c>
      <c r="BZ42" s="26">
        <v>0</v>
      </c>
      <c r="CA42" s="26">
        <v>0</v>
      </c>
      <c r="CB42" s="26">
        <f t="shared" si="20"/>
        <v>0</v>
      </c>
      <c r="CC42" s="26">
        <v>0</v>
      </c>
      <c r="CD42" s="26">
        <v>0</v>
      </c>
      <c r="CE42" s="26">
        <f t="shared" si="21"/>
        <v>1400</v>
      </c>
      <c r="CF42" s="26">
        <v>1400</v>
      </c>
      <c r="CG42" s="26">
        <v>0</v>
      </c>
      <c r="CH42" s="26">
        <f t="shared" si="22"/>
        <v>260</v>
      </c>
      <c r="CI42" s="26">
        <v>260</v>
      </c>
      <c r="CJ42" s="26">
        <v>0</v>
      </c>
      <c r="CK42" s="26">
        <f t="shared" si="23"/>
        <v>0</v>
      </c>
      <c r="CL42" s="26">
        <v>0</v>
      </c>
      <c r="CM42" s="26">
        <v>0</v>
      </c>
      <c r="CN42" s="26">
        <f t="shared" si="24"/>
        <v>260</v>
      </c>
      <c r="CO42" s="26">
        <v>260</v>
      </c>
      <c r="CP42" s="26">
        <v>0</v>
      </c>
      <c r="CQ42" s="26">
        <f t="shared" si="25"/>
        <v>0</v>
      </c>
      <c r="CR42" s="26">
        <v>0</v>
      </c>
      <c r="CS42" s="26">
        <v>0</v>
      </c>
      <c r="CT42" s="26">
        <f t="shared" si="31"/>
        <v>0</v>
      </c>
      <c r="CU42" s="26">
        <f t="shared" si="31"/>
        <v>0</v>
      </c>
      <c r="CV42" s="26">
        <f t="shared" si="31"/>
        <v>0</v>
      </c>
      <c r="CW42" s="26">
        <f t="shared" si="32"/>
        <v>0</v>
      </c>
      <c r="CX42" s="26">
        <v>0</v>
      </c>
      <c r="CY42" s="26">
        <v>0</v>
      </c>
      <c r="CZ42" s="26">
        <f t="shared" si="26"/>
        <v>0</v>
      </c>
      <c r="DA42" s="26">
        <v>0</v>
      </c>
      <c r="DB42" s="26">
        <v>0</v>
      </c>
      <c r="DC42" s="26">
        <f t="shared" si="27"/>
        <v>0</v>
      </c>
      <c r="DD42" s="26">
        <v>0</v>
      </c>
      <c r="DE42" s="26">
        <v>0</v>
      </c>
      <c r="DF42" s="27">
        <f t="shared" si="33"/>
        <v>10033</v>
      </c>
      <c r="DG42" s="27">
        <f t="shared" si="33"/>
        <v>7807</v>
      </c>
      <c r="DH42" s="27">
        <f t="shared" si="33"/>
        <v>2226</v>
      </c>
    </row>
    <row r="43" spans="1:112" ht="15.75" x14ac:dyDescent="0.25">
      <c r="A43" s="25" t="s">
        <v>110</v>
      </c>
      <c r="B43" s="26">
        <f>C43+D43</f>
        <v>1066</v>
      </c>
      <c r="C43" s="26">
        <v>790</v>
      </c>
      <c r="D43" s="26">
        <v>276</v>
      </c>
      <c r="E43" s="28">
        <f>F43+G43</f>
        <v>600</v>
      </c>
      <c r="F43" s="28">
        <v>360</v>
      </c>
      <c r="G43" s="28">
        <v>240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f>R43+S43</f>
        <v>2670</v>
      </c>
      <c r="R43" s="28">
        <v>970</v>
      </c>
      <c r="S43" s="28">
        <v>1700</v>
      </c>
      <c r="T43" s="26">
        <f t="shared" si="6"/>
        <v>3312</v>
      </c>
      <c r="U43" s="26">
        <f t="shared" si="7"/>
        <v>1469</v>
      </c>
      <c r="V43" s="26">
        <f t="shared" si="8"/>
        <v>1843</v>
      </c>
      <c r="W43" s="26">
        <f t="shared" si="9"/>
        <v>611</v>
      </c>
      <c r="X43" s="26">
        <v>0</v>
      </c>
      <c r="Y43" s="26">
        <f>1500-360-970</f>
        <v>170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G43" s="26">
        <v>441</v>
      </c>
      <c r="AH43" s="26">
        <v>0</v>
      </c>
      <c r="AI43" s="26">
        <v>0</v>
      </c>
      <c r="AJ43" s="26">
        <f t="shared" si="10"/>
        <v>1460</v>
      </c>
      <c r="AK43" s="26">
        <v>0</v>
      </c>
      <c r="AL43" s="26">
        <f>3400-240-1700</f>
        <v>1460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6">
        <v>0</v>
      </c>
      <c r="BG43" s="26">
        <f t="shared" si="14"/>
        <v>132</v>
      </c>
      <c r="BH43" s="26">
        <v>69</v>
      </c>
      <c r="BI43" s="26">
        <v>63</v>
      </c>
      <c r="BJ43" s="26">
        <v>0</v>
      </c>
      <c r="BK43" s="26">
        <v>0</v>
      </c>
      <c r="BL43" s="26">
        <v>0</v>
      </c>
      <c r="BM43" s="26">
        <f t="shared" si="16"/>
        <v>646</v>
      </c>
      <c r="BN43" s="26">
        <v>400</v>
      </c>
      <c r="BO43" s="26">
        <v>114</v>
      </c>
      <c r="BP43" s="26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6">
        <f t="shared" si="18"/>
        <v>132</v>
      </c>
      <c r="BW43" s="26">
        <v>66</v>
      </c>
      <c r="BX43" s="26">
        <v>66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6">
        <f t="shared" si="21"/>
        <v>137</v>
      </c>
      <c r="CF43" s="26">
        <v>137</v>
      </c>
      <c r="CG43" s="28">
        <v>0</v>
      </c>
      <c r="CH43" s="26">
        <f t="shared" si="22"/>
        <v>166</v>
      </c>
      <c r="CI43" s="26">
        <v>100</v>
      </c>
      <c r="CJ43" s="26">
        <v>66</v>
      </c>
      <c r="CK43" s="28">
        <v>0</v>
      </c>
      <c r="CL43" s="28">
        <v>0</v>
      </c>
      <c r="CM43" s="28">
        <v>0</v>
      </c>
      <c r="CN43" s="26">
        <f t="shared" si="24"/>
        <v>160</v>
      </c>
      <c r="CO43" s="26">
        <v>86</v>
      </c>
      <c r="CP43" s="26">
        <v>74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  <c r="DD43" s="28">
        <v>0</v>
      </c>
      <c r="DE43" s="28">
        <v>0</v>
      </c>
      <c r="DF43" s="27">
        <f t="shared" si="33"/>
        <v>7648</v>
      </c>
      <c r="DG43" s="27">
        <f t="shared" si="33"/>
        <v>3589</v>
      </c>
      <c r="DH43" s="27">
        <f t="shared" si="33"/>
        <v>4059</v>
      </c>
    </row>
    <row r="44" spans="1:112" ht="15.75" x14ac:dyDescent="0.2">
      <c r="A44" s="25" t="s">
        <v>111</v>
      </c>
      <c r="B44" s="26">
        <f t="shared" si="0"/>
        <v>0</v>
      </c>
      <c r="C44" s="26"/>
      <c r="D44" s="26">
        <v>0</v>
      </c>
      <c r="E44" s="26">
        <f t="shared" si="1"/>
        <v>0</v>
      </c>
      <c r="F44" s="26">
        <v>0</v>
      </c>
      <c r="G44" s="26">
        <v>0</v>
      </c>
      <c r="H44" s="26">
        <f t="shared" si="2"/>
        <v>0</v>
      </c>
      <c r="I44" s="26">
        <v>0</v>
      </c>
      <c r="J44" s="26">
        <v>0</v>
      </c>
      <c r="K44" s="26">
        <f t="shared" si="3"/>
        <v>0</v>
      </c>
      <c r="L44" s="26">
        <v>0</v>
      </c>
      <c r="M44" s="26">
        <v>0</v>
      </c>
      <c r="N44" s="26">
        <f t="shared" si="4"/>
        <v>0</v>
      </c>
      <c r="O44" s="26">
        <v>0</v>
      </c>
      <c r="P44" s="26">
        <v>0</v>
      </c>
      <c r="Q44" s="26">
        <f t="shared" si="5"/>
        <v>3280</v>
      </c>
      <c r="R44" s="26">
        <v>2770</v>
      </c>
      <c r="S44" s="26">
        <v>510</v>
      </c>
      <c r="T44" s="26">
        <f t="shared" si="6"/>
        <v>920</v>
      </c>
      <c r="U44" s="26">
        <f t="shared" si="7"/>
        <v>890</v>
      </c>
      <c r="V44" s="26">
        <f t="shared" si="8"/>
        <v>30</v>
      </c>
      <c r="W44" s="26">
        <f t="shared" si="9"/>
        <v>300</v>
      </c>
      <c r="X44" s="26">
        <v>0</v>
      </c>
      <c r="Y44" s="26">
        <v>300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f t="shared" si="10"/>
        <v>30</v>
      </c>
      <c r="AK44" s="26">
        <v>30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f t="shared" si="29"/>
        <v>0</v>
      </c>
      <c r="AT44" s="26">
        <f t="shared" si="30"/>
        <v>0</v>
      </c>
      <c r="AU44" s="26">
        <v>0</v>
      </c>
      <c r="AV44" s="26">
        <v>0</v>
      </c>
      <c r="AW44" s="26">
        <f t="shared" si="11"/>
        <v>0</v>
      </c>
      <c r="AX44" s="26">
        <v>0</v>
      </c>
      <c r="AY44" s="26">
        <v>0</v>
      </c>
      <c r="AZ44" s="26">
        <f t="shared" si="12"/>
        <v>0</v>
      </c>
      <c r="BA44" s="26">
        <v>0</v>
      </c>
      <c r="BB44" s="26">
        <v>0</v>
      </c>
      <c r="BC44" s="26">
        <v>0</v>
      </c>
      <c r="BD44" s="26">
        <f t="shared" si="13"/>
        <v>0</v>
      </c>
      <c r="BE44" s="26">
        <v>0</v>
      </c>
      <c r="BF44" s="26">
        <v>0</v>
      </c>
      <c r="BG44" s="26">
        <f t="shared" si="14"/>
        <v>0</v>
      </c>
      <c r="BH44" s="26">
        <v>0</v>
      </c>
      <c r="BI44" s="26">
        <v>0</v>
      </c>
      <c r="BJ44" s="26">
        <f t="shared" si="15"/>
        <v>0</v>
      </c>
      <c r="BK44" s="26">
        <v>0</v>
      </c>
      <c r="BL44" s="26">
        <v>0</v>
      </c>
      <c r="BM44" s="26">
        <f t="shared" si="16"/>
        <v>400</v>
      </c>
      <c r="BN44" s="26">
        <v>400</v>
      </c>
      <c r="BO44" s="26">
        <v>0</v>
      </c>
      <c r="BP44" s="26">
        <v>0</v>
      </c>
      <c r="BQ44" s="26">
        <v>0</v>
      </c>
      <c r="BR44" s="26">
        <v>0</v>
      </c>
      <c r="BS44" s="26">
        <f t="shared" si="17"/>
        <v>0</v>
      </c>
      <c r="BT44" s="26">
        <v>0</v>
      </c>
      <c r="BU44" s="26">
        <v>0</v>
      </c>
      <c r="BV44" s="26">
        <f t="shared" si="18"/>
        <v>0</v>
      </c>
      <c r="BW44" s="26">
        <v>0</v>
      </c>
      <c r="BX44" s="26">
        <v>0</v>
      </c>
      <c r="BY44" s="26">
        <f t="shared" si="19"/>
        <v>0</v>
      </c>
      <c r="BZ44" s="26">
        <v>0</v>
      </c>
      <c r="CA44" s="26">
        <v>0</v>
      </c>
      <c r="CB44" s="26">
        <f t="shared" si="20"/>
        <v>0</v>
      </c>
      <c r="CC44" s="26">
        <v>0</v>
      </c>
      <c r="CD44" s="26">
        <v>0</v>
      </c>
      <c r="CE44" s="26">
        <f t="shared" si="21"/>
        <v>20</v>
      </c>
      <c r="CF44" s="26">
        <v>20</v>
      </c>
      <c r="CG44" s="26">
        <v>0</v>
      </c>
      <c r="CH44" s="26">
        <f t="shared" si="22"/>
        <v>0</v>
      </c>
      <c r="CI44" s="26">
        <v>0</v>
      </c>
      <c r="CJ44" s="26">
        <v>0</v>
      </c>
      <c r="CK44" s="26">
        <f t="shared" si="23"/>
        <v>0</v>
      </c>
      <c r="CL44" s="26">
        <v>0</v>
      </c>
      <c r="CM44" s="26">
        <v>0</v>
      </c>
      <c r="CN44" s="26">
        <f t="shared" si="24"/>
        <v>170</v>
      </c>
      <c r="CO44" s="26">
        <v>170</v>
      </c>
      <c r="CP44" s="26">
        <v>0</v>
      </c>
      <c r="CQ44" s="26">
        <f t="shared" si="25"/>
        <v>0</v>
      </c>
      <c r="CR44" s="26">
        <v>0</v>
      </c>
      <c r="CS44" s="26">
        <v>0</v>
      </c>
      <c r="CT44" s="26">
        <f t="shared" si="31"/>
        <v>0</v>
      </c>
      <c r="CU44" s="26">
        <f t="shared" si="31"/>
        <v>0</v>
      </c>
      <c r="CV44" s="26">
        <f t="shared" si="31"/>
        <v>0</v>
      </c>
      <c r="CW44" s="26">
        <f t="shared" si="32"/>
        <v>0</v>
      </c>
      <c r="CX44" s="26">
        <v>0</v>
      </c>
      <c r="CY44" s="26">
        <v>0</v>
      </c>
      <c r="CZ44" s="26">
        <f t="shared" si="26"/>
        <v>0</v>
      </c>
      <c r="DA44" s="26">
        <v>0</v>
      </c>
      <c r="DB44" s="26">
        <v>0</v>
      </c>
      <c r="DC44" s="26">
        <f t="shared" si="27"/>
        <v>0</v>
      </c>
      <c r="DD44" s="26">
        <v>0</v>
      </c>
      <c r="DE44" s="26"/>
      <c r="DF44" s="27">
        <f t="shared" si="33"/>
        <v>4200</v>
      </c>
      <c r="DG44" s="27">
        <f t="shared" si="33"/>
        <v>3660</v>
      </c>
      <c r="DH44" s="27">
        <f t="shared" si="33"/>
        <v>540</v>
      </c>
    </row>
    <row r="45" spans="1:112" ht="15.75" x14ac:dyDescent="0.2">
      <c r="A45" s="25" t="s">
        <v>112</v>
      </c>
      <c r="B45" s="26">
        <f t="shared" si="0"/>
        <v>3030</v>
      </c>
      <c r="C45" s="26">
        <v>3030</v>
      </c>
      <c r="D45" s="26">
        <v>0</v>
      </c>
      <c r="E45" s="26">
        <f t="shared" si="1"/>
        <v>1240</v>
      </c>
      <c r="F45" s="26">
        <v>1000</v>
      </c>
      <c r="G45" s="26">
        <v>240</v>
      </c>
      <c r="H45" s="26">
        <f t="shared" si="2"/>
        <v>0</v>
      </c>
      <c r="I45" s="26">
        <v>0</v>
      </c>
      <c r="J45" s="26">
        <v>0</v>
      </c>
      <c r="K45" s="26">
        <f t="shared" si="3"/>
        <v>1595</v>
      </c>
      <c r="L45" s="26">
        <v>1139</v>
      </c>
      <c r="M45" s="26">
        <v>456</v>
      </c>
      <c r="N45" s="26">
        <f t="shared" si="4"/>
        <v>0</v>
      </c>
      <c r="O45" s="26">
        <v>0</v>
      </c>
      <c r="P45" s="26">
        <v>0</v>
      </c>
      <c r="Q45" s="26">
        <f t="shared" si="5"/>
        <v>8200</v>
      </c>
      <c r="R45" s="26">
        <v>7000</v>
      </c>
      <c r="S45" s="26">
        <v>1200</v>
      </c>
      <c r="T45" s="26">
        <f t="shared" si="6"/>
        <v>1136</v>
      </c>
      <c r="U45" s="26">
        <f t="shared" si="7"/>
        <v>1015</v>
      </c>
      <c r="V45" s="26">
        <f t="shared" si="8"/>
        <v>121</v>
      </c>
      <c r="W45" s="26">
        <f t="shared" si="9"/>
        <v>200</v>
      </c>
      <c r="X45" s="26">
        <v>0</v>
      </c>
      <c r="Y45" s="26">
        <v>170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30</v>
      </c>
      <c r="AH45" s="26">
        <v>0</v>
      </c>
      <c r="AI45" s="26">
        <v>0</v>
      </c>
      <c r="AJ45" s="26">
        <f t="shared" si="10"/>
        <v>71</v>
      </c>
      <c r="AK45" s="26">
        <v>0</v>
      </c>
      <c r="AL45" s="26">
        <v>66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5</v>
      </c>
      <c r="AS45" s="26">
        <f t="shared" si="29"/>
        <v>0</v>
      </c>
      <c r="AT45" s="26">
        <f t="shared" si="30"/>
        <v>0</v>
      </c>
      <c r="AU45" s="26">
        <v>0</v>
      </c>
      <c r="AV45" s="26">
        <v>0</v>
      </c>
      <c r="AW45" s="26">
        <f t="shared" si="11"/>
        <v>0</v>
      </c>
      <c r="AX45" s="26">
        <v>0</v>
      </c>
      <c r="AY45" s="26">
        <v>0</v>
      </c>
      <c r="AZ45" s="26">
        <f t="shared" si="12"/>
        <v>0</v>
      </c>
      <c r="BA45" s="26">
        <v>0</v>
      </c>
      <c r="BB45" s="26">
        <v>0</v>
      </c>
      <c r="BC45" s="26">
        <v>0</v>
      </c>
      <c r="BD45" s="26">
        <f t="shared" si="13"/>
        <v>0</v>
      </c>
      <c r="BE45" s="26">
        <v>0</v>
      </c>
      <c r="BF45" s="26">
        <v>0</v>
      </c>
      <c r="BG45" s="26">
        <f t="shared" si="14"/>
        <v>100</v>
      </c>
      <c r="BH45" s="26">
        <v>100</v>
      </c>
      <c r="BI45" s="26">
        <v>0</v>
      </c>
      <c r="BJ45" s="26">
        <f t="shared" si="15"/>
        <v>0</v>
      </c>
      <c r="BK45" s="26">
        <v>0</v>
      </c>
      <c r="BL45" s="26">
        <v>0</v>
      </c>
      <c r="BM45" s="26">
        <f t="shared" si="16"/>
        <v>360</v>
      </c>
      <c r="BN45" s="26">
        <v>300</v>
      </c>
      <c r="BO45" s="26">
        <v>0</v>
      </c>
      <c r="BP45" s="26">
        <v>0</v>
      </c>
      <c r="BQ45" s="26">
        <v>0</v>
      </c>
      <c r="BR45" s="26">
        <v>0</v>
      </c>
      <c r="BS45" s="26">
        <f t="shared" si="17"/>
        <v>0</v>
      </c>
      <c r="BT45" s="26">
        <v>0</v>
      </c>
      <c r="BU45" s="26">
        <v>0</v>
      </c>
      <c r="BV45" s="26">
        <f t="shared" si="18"/>
        <v>60</v>
      </c>
      <c r="BW45" s="26">
        <v>60</v>
      </c>
      <c r="BX45" s="26">
        <v>0</v>
      </c>
      <c r="BY45" s="26">
        <f t="shared" si="19"/>
        <v>0</v>
      </c>
      <c r="BZ45" s="26">
        <v>0</v>
      </c>
      <c r="CA45" s="26">
        <v>0</v>
      </c>
      <c r="CB45" s="26">
        <f t="shared" si="20"/>
        <v>0</v>
      </c>
      <c r="CC45" s="26">
        <v>0</v>
      </c>
      <c r="CD45" s="26">
        <v>0</v>
      </c>
      <c r="CE45" s="26">
        <f t="shared" si="21"/>
        <v>150</v>
      </c>
      <c r="CF45" s="26">
        <v>150</v>
      </c>
      <c r="CG45" s="26">
        <v>0</v>
      </c>
      <c r="CH45" s="26">
        <f t="shared" si="22"/>
        <v>0</v>
      </c>
      <c r="CI45" s="26">
        <v>0</v>
      </c>
      <c r="CJ45" s="26">
        <v>0</v>
      </c>
      <c r="CK45" s="26">
        <f t="shared" si="23"/>
        <v>0</v>
      </c>
      <c r="CL45" s="26">
        <v>0</v>
      </c>
      <c r="CM45" s="26">
        <v>0</v>
      </c>
      <c r="CN45" s="26">
        <f t="shared" si="24"/>
        <v>150</v>
      </c>
      <c r="CO45" s="26">
        <v>150</v>
      </c>
      <c r="CP45" s="26">
        <v>0</v>
      </c>
      <c r="CQ45" s="26">
        <f t="shared" si="25"/>
        <v>0</v>
      </c>
      <c r="CR45" s="26">
        <v>0</v>
      </c>
      <c r="CS45" s="26">
        <v>0</v>
      </c>
      <c r="CT45" s="26">
        <f t="shared" si="31"/>
        <v>105</v>
      </c>
      <c r="CU45" s="26">
        <f t="shared" si="31"/>
        <v>55</v>
      </c>
      <c r="CV45" s="26">
        <f t="shared" si="31"/>
        <v>50</v>
      </c>
      <c r="CW45" s="26">
        <f t="shared" si="32"/>
        <v>5</v>
      </c>
      <c r="CX45" s="26">
        <v>5</v>
      </c>
      <c r="CY45" s="26">
        <v>0</v>
      </c>
      <c r="CZ45" s="26">
        <f t="shared" si="26"/>
        <v>100</v>
      </c>
      <c r="DA45" s="26">
        <v>50</v>
      </c>
      <c r="DB45" s="26">
        <v>50</v>
      </c>
      <c r="DC45" s="26">
        <f t="shared" si="27"/>
        <v>0</v>
      </c>
      <c r="DD45" s="26">
        <v>0</v>
      </c>
      <c r="DE45" s="26">
        <v>0</v>
      </c>
      <c r="DF45" s="27">
        <f t="shared" si="33"/>
        <v>15201</v>
      </c>
      <c r="DG45" s="27">
        <f t="shared" si="33"/>
        <v>13184</v>
      </c>
      <c r="DH45" s="27">
        <f t="shared" si="33"/>
        <v>2017</v>
      </c>
    </row>
    <row r="46" spans="1:112" ht="15.75" x14ac:dyDescent="0.2">
      <c r="A46" s="25" t="s">
        <v>113</v>
      </c>
      <c r="B46" s="26">
        <f t="shared" si="0"/>
        <v>682</v>
      </c>
      <c r="C46" s="26">
        <v>524</v>
      </c>
      <c r="D46" s="26">
        <v>158</v>
      </c>
      <c r="E46" s="26">
        <f t="shared" si="1"/>
        <v>765</v>
      </c>
      <c r="F46" s="26">
        <v>673</v>
      </c>
      <c r="G46" s="26">
        <v>92</v>
      </c>
      <c r="H46" s="26">
        <f t="shared" si="2"/>
        <v>0</v>
      </c>
      <c r="I46" s="26">
        <v>0</v>
      </c>
      <c r="J46" s="26">
        <v>0</v>
      </c>
      <c r="K46" s="26">
        <f t="shared" si="3"/>
        <v>200</v>
      </c>
      <c r="L46" s="26">
        <v>200</v>
      </c>
      <c r="M46" s="26">
        <v>0</v>
      </c>
      <c r="N46" s="26">
        <f t="shared" si="4"/>
        <v>600</v>
      </c>
      <c r="O46" s="26">
        <v>600</v>
      </c>
      <c r="P46" s="26">
        <v>0</v>
      </c>
      <c r="Q46" s="26">
        <f t="shared" si="5"/>
        <v>2153</v>
      </c>
      <c r="R46" s="26">
        <v>1836</v>
      </c>
      <c r="S46" s="26">
        <v>317</v>
      </c>
      <c r="T46" s="26">
        <f t="shared" si="6"/>
        <v>3700</v>
      </c>
      <c r="U46" s="26">
        <f t="shared" si="7"/>
        <v>2919</v>
      </c>
      <c r="V46" s="26">
        <f t="shared" si="8"/>
        <v>781</v>
      </c>
      <c r="W46" s="26">
        <f t="shared" si="9"/>
        <v>2600</v>
      </c>
      <c r="X46" s="26">
        <v>0</v>
      </c>
      <c r="Y46" s="26">
        <v>2600</v>
      </c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f t="shared" si="10"/>
        <v>781</v>
      </c>
      <c r="AK46" s="26">
        <v>0</v>
      </c>
      <c r="AL46" s="26">
        <v>781</v>
      </c>
      <c r="AM46" s="26">
        <v>0</v>
      </c>
      <c r="AN46" s="26">
        <v>0</v>
      </c>
      <c r="AO46" s="26">
        <v>0</v>
      </c>
      <c r="AP46" s="26">
        <v>0</v>
      </c>
      <c r="AQ46" s="26">
        <v>0</v>
      </c>
      <c r="AR46" s="26">
        <v>0</v>
      </c>
      <c r="AS46" s="26">
        <f t="shared" si="29"/>
        <v>0</v>
      </c>
      <c r="AT46" s="26">
        <f t="shared" si="30"/>
        <v>0</v>
      </c>
      <c r="AU46" s="26">
        <v>0</v>
      </c>
      <c r="AV46" s="26">
        <v>0</v>
      </c>
      <c r="AW46" s="26">
        <f t="shared" si="11"/>
        <v>0</v>
      </c>
      <c r="AX46" s="26">
        <v>0</v>
      </c>
      <c r="AY46" s="26">
        <v>0</v>
      </c>
      <c r="AZ46" s="26">
        <f t="shared" si="12"/>
        <v>0</v>
      </c>
      <c r="BA46" s="26">
        <v>0</v>
      </c>
      <c r="BB46" s="26">
        <v>0</v>
      </c>
      <c r="BC46" s="26">
        <v>0</v>
      </c>
      <c r="BD46" s="26">
        <f t="shared" si="13"/>
        <v>0</v>
      </c>
      <c r="BE46" s="26">
        <v>0</v>
      </c>
      <c r="BF46" s="26">
        <v>0</v>
      </c>
      <c r="BG46" s="26">
        <f t="shared" si="14"/>
        <v>0</v>
      </c>
      <c r="BH46" s="26">
        <v>0</v>
      </c>
      <c r="BI46" s="26">
        <v>0</v>
      </c>
      <c r="BJ46" s="26">
        <f t="shared" si="15"/>
        <v>0</v>
      </c>
      <c r="BK46" s="26">
        <v>0</v>
      </c>
      <c r="BL46" s="26">
        <v>0</v>
      </c>
      <c r="BM46" s="26">
        <f t="shared" si="16"/>
        <v>200</v>
      </c>
      <c r="BN46" s="26">
        <v>200</v>
      </c>
      <c r="BO46" s="26">
        <v>0</v>
      </c>
      <c r="BP46" s="26">
        <v>0</v>
      </c>
      <c r="BQ46" s="26">
        <v>0</v>
      </c>
      <c r="BR46" s="26">
        <v>0</v>
      </c>
      <c r="BS46" s="26">
        <f t="shared" si="17"/>
        <v>0</v>
      </c>
      <c r="BT46" s="26">
        <v>0</v>
      </c>
      <c r="BU46" s="26">
        <v>0</v>
      </c>
      <c r="BV46" s="26">
        <f t="shared" si="18"/>
        <v>0</v>
      </c>
      <c r="BW46" s="26">
        <v>0</v>
      </c>
      <c r="BX46" s="26">
        <v>0</v>
      </c>
      <c r="BY46" s="26">
        <f t="shared" si="19"/>
        <v>0</v>
      </c>
      <c r="BZ46" s="26">
        <v>0</v>
      </c>
      <c r="CA46" s="26">
        <v>0</v>
      </c>
      <c r="CB46" s="26">
        <f t="shared" si="20"/>
        <v>0</v>
      </c>
      <c r="CC46" s="26">
        <v>0</v>
      </c>
      <c r="CD46" s="26">
        <v>0</v>
      </c>
      <c r="CE46" s="26">
        <f t="shared" si="21"/>
        <v>119</v>
      </c>
      <c r="CF46" s="26">
        <v>119</v>
      </c>
      <c r="CG46" s="26">
        <v>0</v>
      </c>
      <c r="CH46" s="26">
        <f t="shared" si="22"/>
        <v>0</v>
      </c>
      <c r="CI46" s="26">
        <v>0</v>
      </c>
      <c r="CJ46" s="26">
        <v>0</v>
      </c>
      <c r="CK46" s="26">
        <f t="shared" si="23"/>
        <v>0</v>
      </c>
      <c r="CL46" s="26">
        <v>0</v>
      </c>
      <c r="CM46" s="26">
        <v>0</v>
      </c>
      <c r="CN46" s="26">
        <f t="shared" si="24"/>
        <v>0</v>
      </c>
      <c r="CO46" s="26">
        <v>0</v>
      </c>
      <c r="CP46" s="26">
        <v>0</v>
      </c>
      <c r="CQ46" s="26">
        <f t="shared" si="25"/>
        <v>0</v>
      </c>
      <c r="CR46" s="26">
        <v>0</v>
      </c>
      <c r="CS46" s="26">
        <v>0</v>
      </c>
      <c r="CT46" s="26">
        <f t="shared" si="31"/>
        <v>0</v>
      </c>
      <c r="CU46" s="26">
        <f t="shared" si="31"/>
        <v>0</v>
      </c>
      <c r="CV46" s="26">
        <f t="shared" si="31"/>
        <v>0</v>
      </c>
      <c r="CW46" s="26">
        <f t="shared" si="32"/>
        <v>0</v>
      </c>
      <c r="CX46" s="26">
        <v>0</v>
      </c>
      <c r="CY46" s="26">
        <v>0</v>
      </c>
      <c r="CZ46" s="26">
        <f t="shared" si="26"/>
        <v>0</v>
      </c>
      <c r="DA46" s="26">
        <v>0</v>
      </c>
      <c r="DB46" s="26">
        <v>0</v>
      </c>
      <c r="DC46" s="26">
        <f t="shared" si="27"/>
        <v>0</v>
      </c>
      <c r="DD46" s="26"/>
      <c r="DE46" s="26"/>
      <c r="DF46" s="27">
        <f t="shared" si="33"/>
        <v>8100</v>
      </c>
      <c r="DG46" s="27">
        <f t="shared" si="33"/>
        <v>6752</v>
      </c>
      <c r="DH46" s="27">
        <f t="shared" si="33"/>
        <v>1348</v>
      </c>
    </row>
    <row r="47" spans="1:112" ht="15.75" x14ac:dyDescent="0.2">
      <c r="A47" s="25" t="s">
        <v>114</v>
      </c>
      <c r="B47" s="26">
        <f t="shared" si="0"/>
        <v>0</v>
      </c>
      <c r="C47" s="26"/>
      <c r="D47" s="26"/>
      <c r="E47" s="26">
        <f t="shared" si="1"/>
        <v>0</v>
      </c>
      <c r="F47" s="26"/>
      <c r="G47" s="26"/>
      <c r="H47" s="26">
        <f t="shared" si="2"/>
        <v>0</v>
      </c>
      <c r="I47" s="26"/>
      <c r="J47" s="26"/>
      <c r="K47" s="26">
        <f t="shared" si="3"/>
        <v>0</v>
      </c>
      <c r="L47" s="26"/>
      <c r="M47" s="26"/>
      <c r="N47" s="26">
        <f t="shared" si="4"/>
        <v>0</v>
      </c>
      <c r="O47" s="26"/>
      <c r="P47" s="26"/>
      <c r="Q47" s="26">
        <f t="shared" si="5"/>
        <v>5732</v>
      </c>
      <c r="R47" s="26">
        <v>2866</v>
      </c>
      <c r="S47" s="26">
        <v>2866</v>
      </c>
      <c r="T47" s="26">
        <f t="shared" si="6"/>
        <v>2544</v>
      </c>
      <c r="U47" s="26">
        <f t="shared" si="7"/>
        <v>1272</v>
      </c>
      <c r="V47" s="26">
        <f t="shared" si="8"/>
        <v>1272</v>
      </c>
      <c r="W47" s="26">
        <f t="shared" si="9"/>
        <v>1272</v>
      </c>
      <c r="X47" s="26">
        <v>1272</v>
      </c>
      <c r="Y47" s="26">
        <v>0</v>
      </c>
      <c r="Z47" s="26">
        <v>0</v>
      </c>
      <c r="AA47" s="26">
        <v>0</v>
      </c>
      <c r="AB47" s="26"/>
      <c r="AC47" s="26"/>
      <c r="AD47" s="26"/>
      <c r="AE47" s="26"/>
      <c r="AF47" s="26"/>
      <c r="AG47" s="26"/>
      <c r="AH47" s="26"/>
      <c r="AI47" s="26"/>
      <c r="AJ47" s="26">
        <f t="shared" si="10"/>
        <v>1272</v>
      </c>
      <c r="AK47" s="26">
        <v>1272</v>
      </c>
      <c r="AL47" s="26"/>
      <c r="AM47" s="26"/>
      <c r="AN47" s="26"/>
      <c r="AO47" s="26"/>
      <c r="AP47" s="26"/>
      <c r="AQ47" s="26"/>
      <c r="AR47" s="26"/>
      <c r="AS47" s="26">
        <f t="shared" si="29"/>
        <v>0</v>
      </c>
      <c r="AT47" s="26">
        <f t="shared" si="30"/>
        <v>0</v>
      </c>
      <c r="AU47" s="26"/>
      <c r="AV47" s="26"/>
      <c r="AW47" s="26">
        <f t="shared" si="11"/>
        <v>0</v>
      </c>
      <c r="AX47" s="26"/>
      <c r="AY47" s="26"/>
      <c r="AZ47" s="26">
        <f t="shared" si="12"/>
        <v>0</v>
      </c>
      <c r="BA47" s="26"/>
      <c r="BB47" s="26"/>
      <c r="BC47" s="26"/>
      <c r="BD47" s="26">
        <f t="shared" si="13"/>
        <v>0</v>
      </c>
      <c r="BE47" s="26"/>
      <c r="BF47" s="26"/>
      <c r="BG47" s="26">
        <f t="shared" si="14"/>
        <v>0</v>
      </c>
      <c r="BH47" s="26"/>
      <c r="BI47" s="26"/>
      <c r="BJ47" s="26">
        <f t="shared" si="15"/>
        <v>0</v>
      </c>
      <c r="BK47" s="26"/>
      <c r="BL47" s="26"/>
      <c r="BM47" s="26">
        <f t="shared" si="16"/>
        <v>0</v>
      </c>
      <c r="BN47" s="26"/>
      <c r="BO47" s="26"/>
      <c r="BP47" s="26"/>
      <c r="BQ47" s="26"/>
      <c r="BR47" s="26"/>
      <c r="BS47" s="26">
        <f t="shared" si="17"/>
        <v>0</v>
      </c>
      <c r="BT47" s="26"/>
      <c r="BU47" s="26"/>
      <c r="BV47" s="26">
        <f t="shared" si="18"/>
        <v>0</v>
      </c>
      <c r="BW47" s="26"/>
      <c r="BX47" s="26"/>
      <c r="BY47" s="26">
        <f t="shared" si="19"/>
        <v>0</v>
      </c>
      <c r="BZ47" s="26"/>
      <c r="CA47" s="26"/>
      <c r="CB47" s="26">
        <f t="shared" si="20"/>
        <v>0</v>
      </c>
      <c r="CC47" s="26"/>
      <c r="CD47" s="26"/>
      <c r="CE47" s="26">
        <f t="shared" si="21"/>
        <v>0</v>
      </c>
      <c r="CF47" s="26"/>
      <c r="CG47" s="26"/>
      <c r="CH47" s="26">
        <f t="shared" si="22"/>
        <v>0</v>
      </c>
      <c r="CI47" s="26"/>
      <c r="CJ47" s="26"/>
      <c r="CK47" s="26">
        <f t="shared" si="23"/>
        <v>0</v>
      </c>
      <c r="CL47" s="26"/>
      <c r="CM47" s="26"/>
      <c r="CN47" s="26">
        <f t="shared" si="24"/>
        <v>0</v>
      </c>
      <c r="CO47" s="26"/>
      <c r="CP47" s="26"/>
      <c r="CQ47" s="26">
        <f t="shared" si="25"/>
        <v>0</v>
      </c>
      <c r="CR47" s="26"/>
      <c r="CS47" s="26"/>
      <c r="CT47" s="26">
        <f t="shared" si="31"/>
        <v>0</v>
      </c>
      <c r="CU47" s="26">
        <f t="shared" si="31"/>
        <v>0</v>
      </c>
      <c r="CV47" s="26">
        <f t="shared" si="31"/>
        <v>0</v>
      </c>
      <c r="CW47" s="26">
        <f t="shared" si="32"/>
        <v>0</v>
      </c>
      <c r="CX47" s="26"/>
      <c r="CY47" s="26"/>
      <c r="CZ47" s="26">
        <f t="shared" si="26"/>
        <v>0</v>
      </c>
      <c r="DA47" s="26"/>
      <c r="DB47" s="26"/>
      <c r="DC47" s="26">
        <f t="shared" si="27"/>
        <v>0</v>
      </c>
      <c r="DD47" s="26"/>
      <c r="DE47" s="26"/>
      <c r="DF47" s="27">
        <f t="shared" si="33"/>
        <v>8276</v>
      </c>
      <c r="DG47" s="27">
        <f t="shared" si="33"/>
        <v>4138</v>
      </c>
      <c r="DH47" s="27">
        <f t="shared" si="33"/>
        <v>4138</v>
      </c>
    </row>
    <row r="48" spans="1:112" ht="15.75" x14ac:dyDescent="0.2">
      <c r="A48" s="25" t="s">
        <v>115</v>
      </c>
      <c r="B48" s="26">
        <f t="shared" si="0"/>
        <v>1800</v>
      </c>
      <c r="C48" s="26">
        <v>1200</v>
      </c>
      <c r="D48" s="26">
        <v>600</v>
      </c>
      <c r="E48" s="26">
        <f t="shared" si="1"/>
        <v>770</v>
      </c>
      <c r="F48" s="26">
        <v>650</v>
      </c>
      <c r="G48" s="26">
        <v>120</v>
      </c>
      <c r="H48" s="26">
        <f t="shared" si="2"/>
        <v>0</v>
      </c>
      <c r="I48" s="26">
        <v>0</v>
      </c>
      <c r="J48" s="26">
        <v>0</v>
      </c>
      <c r="K48" s="26">
        <f t="shared" si="3"/>
        <v>2000</v>
      </c>
      <c r="L48" s="26">
        <v>2000</v>
      </c>
      <c r="M48" s="26">
        <v>0</v>
      </c>
      <c r="N48" s="26">
        <f t="shared" si="4"/>
        <v>6000</v>
      </c>
      <c r="O48" s="26">
        <v>6000</v>
      </c>
      <c r="P48" s="26">
        <v>0</v>
      </c>
      <c r="Q48" s="26">
        <f t="shared" si="5"/>
        <v>0</v>
      </c>
      <c r="R48" s="26">
        <v>0</v>
      </c>
      <c r="S48" s="26">
        <v>0</v>
      </c>
      <c r="T48" s="26">
        <f t="shared" si="6"/>
        <v>0</v>
      </c>
      <c r="U48" s="26">
        <f t="shared" si="7"/>
        <v>0</v>
      </c>
      <c r="V48" s="26">
        <f t="shared" si="8"/>
        <v>0</v>
      </c>
      <c r="W48" s="26">
        <f t="shared" si="9"/>
        <v>0</v>
      </c>
      <c r="X48" s="26">
        <v>0</v>
      </c>
      <c r="Y48" s="26">
        <v>0</v>
      </c>
      <c r="Z48" s="26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f t="shared" si="10"/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f t="shared" si="29"/>
        <v>0</v>
      </c>
      <c r="AT48" s="26">
        <f t="shared" si="30"/>
        <v>0</v>
      </c>
      <c r="AU48" s="26">
        <v>0</v>
      </c>
      <c r="AV48" s="26">
        <v>0</v>
      </c>
      <c r="AW48" s="26">
        <f t="shared" si="11"/>
        <v>0</v>
      </c>
      <c r="AX48" s="26">
        <v>0</v>
      </c>
      <c r="AY48" s="26">
        <v>0</v>
      </c>
      <c r="AZ48" s="26">
        <f t="shared" si="12"/>
        <v>0</v>
      </c>
      <c r="BA48" s="26">
        <v>0</v>
      </c>
      <c r="BB48" s="26">
        <v>0</v>
      </c>
      <c r="BC48" s="26">
        <v>0</v>
      </c>
      <c r="BD48" s="26">
        <f t="shared" si="13"/>
        <v>0</v>
      </c>
      <c r="BE48" s="26">
        <v>0</v>
      </c>
      <c r="BF48" s="26">
        <v>0</v>
      </c>
      <c r="BG48" s="26">
        <f t="shared" si="14"/>
        <v>0</v>
      </c>
      <c r="BH48" s="26">
        <v>0</v>
      </c>
      <c r="BI48" s="26">
        <v>0</v>
      </c>
      <c r="BJ48" s="26">
        <f t="shared" si="15"/>
        <v>0</v>
      </c>
      <c r="BK48" s="26">
        <v>0</v>
      </c>
      <c r="BL48" s="26">
        <v>0</v>
      </c>
      <c r="BM48" s="26">
        <f t="shared" si="16"/>
        <v>0</v>
      </c>
      <c r="BN48" s="26">
        <v>0</v>
      </c>
      <c r="BO48" s="26">
        <v>0</v>
      </c>
      <c r="BP48" s="26">
        <v>0</v>
      </c>
      <c r="BQ48" s="26">
        <v>0</v>
      </c>
      <c r="BR48" s="26">
        <v>0</v>
      </c>
      <c r="BS48" s="26">
        <f t="shared" si="17"/>
        <v>0</v>
      </c>
      <c r="BT48" s="26">
        <v>0</v>
      </c>
      <c r="BU48" s="26">
        <v>0</v>
      </c>
      <c r="BV48" s="26">
        <f t="shared" si="18"/>
        <v>0</v>
      </c>
      <c r="BW48" s="26">
        <v>0</v>
      </c>
      <c r="BX48" s="26">
        <v>0</v>
      </c>
      <c r="BY48" s="26">
        <f t="shared" si="19"/>
        <v>0</v>
      </c>
      <c r="BZ48" s="26">
        <v>0</v>
      </c>
      <c r="CA48" s="26">
        <v>0</v>
      </c>
      <c r="CB48" s="26">
        <f t="shared" si="20"/>
        <v>0</v>
      </c>
      <c r="CC48" s="26">
        <v>0</v>
      </c>
      <c r="CD48" s="26">
        <v>0</v>
      </c>
      <c r="CE48" s="26">
        <f t="shared" si="21"/>
        <v>0</v>
      </c>
      <c r="CF48" s="26">
        <v>0</v>
      </c>
      <c r="CG48" s="26">
        <v>0</v>
      </c>
      <c r="CH48" s="26">
        <f t="shared" si="22"/>
        <v>0</v>
      </c>
      <c r="CI48" s="26">
        <v>0</v>
      </c>
      <c r="CJ48" s="26">
        <v>0</v>
      </c>
      <c r="CK48" s="26">
        <f t="shared" si="23"/>
        <v>0</v>
      </c>
      <c r="CL48" s="26">
        <v>0</v>
      </c>
      <c r="CM48" s="26">
        <v>0</v>
      </c>
      <c r="CN48" s="26">
        <f t="shared" si="24"/>
        <v>0</v>
      </c>
      <c r="CO48" s="26">
        <v>0</v>
      </c>
      <c r="CP48" s="26">
        <v>0</v>
      </c>
      <c r="CQ48" s="26">
        <f t="shared" si="25"/>
        <v>0</v>
      </c>
      <c r="CR48" s="26">
        <v>0</v>
      </c>
      <c r="CS48" s="26">
        <v>0</v>
      </c>
      <c r="CT48" s="26">
        <f t="shared" si="31"/>
        <v>0</v>
      </c>
      <c r="CU48" s="26">
        <f t="shared" si="31"/>
        <v>0</v>
      </c>
      <c r="CV48" s="26">
        <f t="shared" si="31"/>
        <v>0</v>
      </c>
      <c r="CW48" s="26">
        <f t="shared" si="32"/>
        <v>0</v>
      </c>
      <c r="CX48" s="26">
        <v>0</v>
      </c>
      <c r="CY48" s="26">
        <v>0</v>
      </c>
      <c r="CZ48" s="26">
        <f t="shared" si="26"/>
        <v>0</v>
      </c>
      <c r="DA48" s="26">
        <v>0</v>
      </c>
      <c r="DB48" s="26">
        <v>0</v>
      </c>
      <c r="DC48" s="26">
        <f t="shared" si="27"/>
        <v>0</v>
      </c>
      <c r="DD48" s="26"/>
      <c r="DE48" s="26"/>
      <c r="DF48" s="27">
        <f t="shared" si="33"/>
        <v>10570</v>
      </c>
      <c r="DG48" s="27">
        <f t="shared" si="33"/>
        <v>9850</v>
      </c>
      <c r="DH48" s="27">
        <f t="shared" si="33"/>
        <v>720</v>
      </c>
    </row>
    <row r="49" spans="1:112" s="3" customFormat="1" ht="15.75" x14ac:dyDescent="0.25">
      <c r="A49" s="25" t="s">
        <v>116</v>
      </c>
      <c r="B49" s="28">
        <v>0</v>
      </c>
      <c r="C49" s="28">
        <v>0</v>
      </c>
      <c r="D49" s="28">
        <v>0</v>
      </c>
      <c r="E49" s="26">
        <f t="shared" si="1"/>
        <v>14226</v>
      </c>
      <c r="F49" s="26">
        <v>11019</v>
      </c>
      <c r="G49" s="26">
        <f>3507-300</f>
        <v>3207</v>
      </c>
      <c r="H49" s="26">
        <f t="shared" si="2"/>
        <v>19894</v>
      </c>
      <c r="I49" s="26">
        <v>13877</v>
      </c>
      <c r="J49" s="26">
        <v>6017</v>
      </c>
      <c r="K49" s="26">
        <f t="shared" si="3"/>
        <v>6150</v>
      </c>
      <c r="L49" s="26">
        <v>6150</v>
      </c>
      <c r="M49" s="26">
        <v>0</v>
      </c>
      <c r="N49" s="26">
        <f t="shared" si="4"/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f t="shared" si="6"/>
        <v>8150</v>
      </c>
      <c r="U49" s="26">
        <f t="shared" si="7"/>
        <v>8150</v>
      </c>
      <c r="V49" s="26">
        <f t="shared" si="8"/>
        <v>0</v>
      </c>
      <c r="W49" s="26">
        <f t="shared" si="9"/>
        <v>8150</v>
      </c>
      <c r="X49" s="26">
        <v>8150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  <c r="DD49" s="28">
        <v>0</v>
      </c>
      <c r="DE49" s="28">
        <v>0</v>
      </c>
      <c r="DF49" s="27">
        <f t="shared" si="33"/>
        <v>48420</v>
      </c>
      <c r="DG49" s="27">
        <f t="shared" si="33"/>
        <v>39196</v>
      </c>
      <c r="DH49" s="27">
        <f t="shared" si="33"/>
        <v>9224</v>
      </c>
    </row>
    <row r="50" spans="1:112" ht="15.75" x14ac:dyDescent="0.2">
      <c r="A50" s="25" t="s">
        <v>117</v>
      </c>
      <c r="B50" s="26">
        <f t="shared" si="0"/>
        <v>0</v>
      </c>
      <c r="C50" s="26"/>
      <c r="D50" s="26"/>
      <c r="E50" s="26">
        <f t="shared" si="1"/>
        <v>4700</v>
      </c>
      <c r="F50" s="26">
        <v>4700</v>
      </c>
      <c r="G50" s="26"/>
      <c r="H50" s="26">
        <f t="shared" si="2"/>
        <v>0</v>
      </c>
      <c r="I50" s="26"/>
      <c r="J50" s="26"/>
      <c r="K50" s="26">
        <f t="shared" si="3"/>
        <v>0</v>
      </c>
      <c r="L50" s="26"/>
      <c r="M50" s="26"/>
      <c r="N50" s="26">
        <f t="shared" si="4"/>
        <v>0</v>
      </c>
      <c r="O50" s="26"/>
      <c r="P50" s="26"/>
      <c r="Q50" s="26">
        <f t="shared" si="5"/>
        <v>0</v>
      </c>
      <c r="R50" s="26"/>
      <c r="S50" s="26"/>
      <c r="T50" s="26">
        <f t="shared" si="6"/>
        <v>0</v>
      </c>
      <c r="U50" s="26">
        <f t="shared" si="7"/>
        <v>0</v>
      </c>
      <c r="V50" s="26">
        <f t="shared" si="8"/>
        <v>0</v>
      </c>
      <c r="W50" s="26">
        <f t="shared" si="9"/>
        <v>0</v>
      </c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f t="shared" si="10"/>
        <v>0</v>
      </c>
      <c r="AK50" s="26"/>
      <c r="AL50" s="26"/>
      <c r="AM50" s="26"/>
      <c r="AN50" s="26"/>
      <c r="AO50" s="26"/>
      <c r="AP50" s="26"/>
      <c r="AQ50" s="26"/>
      <c r="AR50" s="26"/>
      <c r="AS50" s="26">
        <f t="shared" si="29"/>
        <v>0</v>
      </c>
      <c r="AT50" s="26">
        <f t="shared" si="30"/>
        <v>0</v>
      </c>
      <c r="AU50" s="26"/>
      <c r="AV50" s="26"/>
      <c r="AW50" s="26">
        <f t="shared" si="11"/>
        <v>0</v>
      </c>
      <c r="AX50" s="26"/>
      <c r="AY50" s="26"/>
      <c r="AZ50" s="26">
        <f t="shared" si="12"/>
        <v>0</v>
      </c>
      <c r="BA50" s="26"/>
      <c r="BB50" s="26"/>
      <c r="BC50" s="26"/>
      <c r="BD50" s="26">
        <f t="shared" si="13"/>
        <v>0</v>
      </c>
      <c r="BE50" s="26"/>
      <c r="BF50" s="26"/>
      <c r="BG50" s="26">
        <f t="shared" si="14"/>
        <v>0</v>
      </c>
      <c r="BH50" s="26"/>
      <c r="BI50" s="26"/>
      <c r="BJ50" s="26">
        <f t="shared" si="15"/>
        <v>0</v>
      </c>
      <c r="BK50" s="26"/>
      <c r="BL50" s="26"/>
      <c r="BM50" s="26">
        <f t="shared" si="16"/>
        <v>0</v>
      </c>
      <c r="BN50" s="26"/>
      <c r="BO50" s="26"/>
      <c r="BP50" s="26"/>
      <c r="BQ50" s="26"/>
      <c r="BR50" s="26"/>
      <c r="BS50" s="26">
        <f t="shared" si="17"/>
        <v>0</v>
      </c>
      <c r="BT50" s="26"/>
      <c r="BU50" s="26"/>
      <c r="BV50" s="26">
        <f t="shared" si="18"/>
        <v>0</v>
      </c>
      <c r="BW50" s="26"/>
      <c r="BX50" s="26"/>
      <c r="BY50" s="26">
        <f t="shared" si="19"/>
        <v>0</v>
      </c>
      <c r="BZ50" s="26"/>
      <c r="CA50" s="26"/>
      <c r="CB50" s="26">
        <f t="shared" si="20"/>
        <v>0</v>
      </c>
      <c r="CC50" s="26"/>
      <c r="CD50" s="26"/>
      <c r="CE50" s="26">
        <f t="shared" si="21"/>
        <v>0</v>
      </c>
      <c r="CF50" s="26"/>
      <c r="CG50" s="26"/>
      <c r="CH50" s="26">
        <f t="shared" si="22"/>
        <v>0</v>
      </c>
      <c r="CI50" s="26"/>
      <c r="CJ50" s="26"/>
      <c r="CK50" s="26">
        <f t="shared" si="23"/>
        <v>0</v>
      </c>
      <c r="CL50" s="26"/>
      <c r="CM50" s="26"/>
      <c r="CN50" s="26">
        <f t="shared" si="24"/>
        <v>0</v>
      </c>
      <c r="CO50" s="26"/>
      <c r="CP50" s="26"/>
      <c r="CQ50" s="26">
        <f t="shared" si="25"/>
        <v>0</v>
      </c>
      <c r="CR50" s="26"/>
      <c r="CS50" s="26"/>
      <c r="CT50" s="26">
        <f t="shared" si="31"/>
        <v>0</v>
      </c>
      <c r="CU50" s="26">
        <f t="shared" si="31"/>
        <v>0</v>
      </c>
      <c r="CV50" s="26">
        <f t="shared" si="31"/>
        <v>0</v>
      </c>
      <c r="CW50" s="26">
        <f t="shared" si="32"/>
        <v>0</v>
      </c>
      <c r="CX50" s="26"/>
      <c r="CY50" s="26"/>
      <c r="CZ50" s="26">
        <f t="shared" si="26"/>
        <v>0</v>
      </c>
      <c r="DA50" s="26"/>
      <c r="DB50" s="26"/>
      <c r="DC50" s="26">
        <f t="shared" si="27"/>
        <v>0</v>
      </c>
      <c r="DD50" s="26"/>
      <c r="DE50" s="26"/>
      <c r="DF50" s="27">
        <f t="shared" si="33"/>
        <v>4700</v>
      </c>
      <c r="DG50" s="27">
        <f t="shared" si="33"/>
        <v>4700</v>
      </c>
      <c r="DH50" s="27">
        <f t="shared" si="33"/>
        <v>0</v>
      </c>
    </row>
    <row r="51" spans="1:112" ht="15.75" x14ac:dyDescent="0.2">
      <c r="A51" s="25" t="s">
        <v>118</v>
      </c>
      <c r="B51" s="26">
        <f t="shared" si="0"/>
        <v>0</v>
      </c>
      <c r="C51" s="26"/>
      <c r="D51" s="26"/>
      <c r="E51" s="26">
        <f t="shared" si="1"/>
        <v>2200</v>
      </c>
      <c r="F51" s="26">
        <v>0</v>
      </c>
      <c r="G51" s="26">
        <v>2200</v>
      </c>
      <c r="H51" s="26">
        <f t="shared" si="2"/>
        <v>0</v>
      </c>
      <c r="I51" s="26">
        <v>0</v>
      </c>
      <c r="J51" s="26">
        <v>0</v>
      </c>
      <c r="K51" s="26">
        <f t="shared" si="3"/>
        <v>0</v>
      </c>
      <c r="L51" s="26">
        <v>0</v>
      </c>
      <c r="M51" s="26">
        <v>0</v>
      </c>
      <c r="N51" s="26">
        <f t="shared" si="4"/>
        <v>0</v>
      </c>
      <c r="O51" s="26">
        <v>0</v>
      </c>
      <c r="P51" s="26">
        <v>0</v>
      </c>
      <c r="Q51" s="26">
        <f t="shared" si="5"/>
        <v>4200</v>
      </c>
      <c r="R51" s="26">
        <v>0</v>
      </c>
      <c r="S51" s="26">
        <v>4200</v>
      </c>
      <c r="T51" s="26">
        <f t="shared" si="6"/>
        <v>5320</v>
      </c>
      <c r="U51" s="26">
        <f t="shared" si="7"/>
        <v>0</v>
      </c>
      <c r="V51" s="26">
        <f t="shared" si="8"/>
        <v>5320</v>
      </c>
      <c r="W51" s="26">
        <f t="shared" si="9"/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f t="shared" si="10"/>
        <v>4500</v>
      </c>
      <c r="AK51" s="26">
        <v>0</v>
      </c>
      <c r="AL51" s="26">
        <v>4500</v>
      </c>
      <c r="AM51" s="26">
        <v>0</v>
      </c>
      <c r="AN51" s="26">
        <v>0</v>
      </c>
      <c r="AO51" s="26">
        <v>0</v>
      </c>
      <c r="AP51" s="26">
        <v>0</v>
      </c>
      <c r="AQ51" s="26">
        <v>0</v>
      </c>
      <c r="AR51" s="26">
        <v>0</v>
      </c>
      <c r="AS51" s="26">
        <f t="shared" si="29"/>
        <v>0</v>
      </c>
      <c r="AT51" s="26">
        <f t="shared" si="30"/>
        <v>0</v>
      </c>
      <c r="AU51" s="26">
        <v>0</v>
      </c>
      <c r="AV51" s="26">
        <v>0</v>
      </c>
      <c r="AW51" s="26">
        <f t="shared" si="11"/>
        <v>0</v>
      </c>
      <c r="AX51" s="26">
        <v>0</v>
      </c>
      <c r="AY51" s="26">
        <v>0</v>
      </c>
      <c r="AZ51" s="26">
        <f t="shared" si="12"/>
        <v>0</v>
      </c>
      <c r="BA51" s="26">
        <v>0</v>
      </c>
      <c r="BB51" s="26">
        <v>0</v>
      </c>
      <c r="BC51" s="26">
        <v>0</v>
      </c>
      <c r="BD51" s="26">
        <f t="shared" si="13"/>
        <v>0</v>
      </c>
      <c r="BE51" s="26">
        <v>0</v>
      </c>
      <c r="BF51" s="26">
        <v>0</v>
      </c>
      <c r="BG51" s="26">
        <f t="shared" si="14"/>
        <v>0</v>
      </c>
      <c r="BH51" s="26">
        <v>0</v>
      </c>
      <c r="BI51" s="26">
        <v>0</v>
      </c>
      <c r="BJ51" s="26">
        <f t="shared" si="15"/>
        <v>0</v>
      </c>
      <c r="BK51" s="26">
        <v>0</v>
      </c>
      <c r="BL51" s="26">
        <v>0</v>
      </c>
      <c r="BM51" s="26">
        <f t="shared" si="16"/>
        <v>420</v>
      </c>
      <c r="BN51" s="26">
        <v>0</v>
      </c>
      <c r="BO51" s="26">
        <v>420</v>
      </c>
      <c r="BP51" s="26">
        <v>0</v>
      </c>
      <c r="BQ51" s="26">
        <v>0</v>
      </c>
      <c r="BR51" s="26">
        <v>0</v>
      </c>
      <c r="BS51" s="26">
        <f t="shared" si="17"/>
        <v>0</v>
      </c>
      <c r="BT51" s="26">
        <v>0</v>
      </c>
      <c r="BU51" s="26">
        <v>0</v>
      </c>
      <c r="BV51" s="26">
        <f t="shared" si="18"/>
        <v>0</v>
      </c>
      <c r="BW51" s="26">
        <v>0</v>
      </c>
      <c r="BX51" s="26">
        <v>0</v>
      </c>
      <c r="BY51" s="26">
        <f t="shared" si="19"/>
        <v>0</v>
      </c>
      <c r="BZ51" s="26">
        <v>0</v>
      </c>
      <c r="CA51" s="26">
        <v>0</v>
      </c>
      <c r="CB51" s="26">
        <f t="shared" si="20"/>
        <v>0</v>
      </c>
      <c r="CC51" s="26">
        <v>0</v>
      </c>
      <c r="CD51" s="26">
        <v>0</v>
      </c>
      <c r="CE51" s="26">
        <f t="shared" si="21"/>
        <v>0</v>
      </c>
      <c r="CF51" s="26">
        <v>0</v>
      </c>
      <c r="CG51" s="26">
        <v>0</v>
      </c>
      <c r="CH51" s="26">
        <f t="shared" si="22"/>
        <v>400</v>
      </c>
      <c r="CI51" s="26">
        <v>0</v>
      </c>
      <c r="CJ51" s="26">
        <v>400</v>
      </c>
      <c r="CK51" s="26">
        <f t="shared" si="23"/>
        <v>0</v>
      </c>
      <c r="CL51" s="26">
        <v>0</v>
      </c>
      <c r="CM51" s="26">
        <v>0</v>
      </c>
      <c r="CN51" s="26">
        <f t="shared" si="24"/>
        <v>0</v>
      </c>
      <c r="CO51" s="26">
        <v>0</v>
      </c>
      <c r="CP51" s="26">
        <v>0</v>
      </c>
      <c r="CQ51" s="26">
        <f t="shared" si="25"/>
        <v>0</v>
      </c>
      <c r="CR51" s="26">
        <v>0</v>
      </c>
      <c r="CS51" s="26">
        <v>0</v>
      </c>
      <c r="CT51" s="26">
        <f t="shared" si="31"/>
        <v>0</v>
      </c>
      <c r="CU51" s="26">
        <f t="shared" si="31"/>
        <v>0</v>
      </c>
      <c r="CV51" s="26">
        <f t="shared" si="31"/>
        <v>0</v>
      </c>
      <c r="CW51" s="26">
        <f t="shared" si="32"/>
        <v>0</v>
      </c>
      <c r="CX51" s="26">
        <v>0</v>
      </c>
      <c r="CY51" s="26">
        <v>0</v>
      </c>
      <c r="CZ51" s="26">
        <f t="shared" si="26"/>
        <v>0</v>
      </c>
      <c r="DA51" s="26">
        <v>0</v>
      </c>
      <c r="DB51" s="26">
        <v>0</v>
      </c>
      <c r="DC51" s="26">
        <f t="shared" si="27"/>
        <v>0</v>
      </c>
      <c r="DD51" s="26">
        <v>0</v>
      </c>
      <c r="DE51" s="26">
        <v>0</v>
      </c>
      <c r="DF51" s="27">
        <f t="shared" si="33"/>
        <v>11720</v>
      </c>
      <c r="DG51" s="27">
        <f t="shared" si="33"/>
        <v>0</v>
      </c>
      <c r="DH51" s="27">
        <f t="shared" si="33"/>
        <v>11720</v>
      </c>
    </row>
    <row r="52" spans="1:112" ht="15.75" x14ac:dyDescent="0.2">
      <c r="A52" s="25" t="s">
        <v>119</v>
      </c>
      <c r="B52" s="26">
        <f t="shared" si="0"/>
        <v>0</v>
      </c>
      <c r="C52" s="26">
        <v>0</v>
      </c>
      <c r="D52" s="26">
        <v>0</v>
      </c>
      <c r="E52" s="26">
        <f t="shared" si="1"/>
        <v>0</v>
      </c>
      <c r="F52" s="26">
        <v>0</v>
      </c>
      <c r="G52" s="26">
        <v>0</v>
      </c>
      <c r="H52" s="26">
        <f t="shared" si="2"/>
        <v>0</v>
      </c>
      <c r="I52" s="26">
        <v>0</v>
      </c>
      <c r="J52" s="26">
        <v>0</v>
      </c>
      <c r="K52" s="26">
        <f t="shared" si="3"/>
        <v>778</v>
      </c>
      <c r="L52" s="26">
        <v>778</v>
      </c>
      <c r="M52" s="26">
        <v>0</v>
      </c>
      <c r="N52" s="26">
        <f t="shared" si="4"/>
        <v>0</v>
      </c>
      <c r="O52" s="26">
        <v>0</v>
      </c>
      <c r="P52" s="26">
        <v>0</v>
      </c>
      <c r="Q52" s="26">
        <f t="shared" si="5"/>
        <v>10088</v>
      </c>
      <c r="R52" s="26">
        <v>5324</v>
      </c>
      <c r="S52" s="26">
        <v>4764</v>
      </c>
      <c r="T52" s="26">
        <f t="shared" si="6"/>
        <v>5431</v>
      </c>
      <c r="U52" s="26">
        <f t="shared" si="7"/>
        <v>4471</v>
      </c>
      <c r="V52" s="26">
        <f t="shared" si="8"/>
        <v>960</v>
      </c>
      <c r="W52" s="26">
        <f t="shared" si="9"/>
        <v>1401</v>
      </c>
      <c r="X52" s="26">
        <v>1401</v>
      </c>
      <c r="Y52" s="26">
        <v>0</v>
      </c>
      <c r="Z52" s="26">
        <v>0</v>
      </c>
      <c r="AA52" s="26">
        <v>0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0</v>
      </c>
      <c r="AI52" s="26">
        <v>0</v>
      </c>
      <c r="AJ52" s="26">
        <f t="shared" si="10"/>
        <v>560</v>
      </c>
      <c r="AK52" s="26">
        <v>560</v>
      </c>
      <c r="AL52" s="26">
        <v>0</v>
      </c>
      <c r="AM52" s="26">
        <v>0</v>
      </c>
      <c r="AN52" s="26">
        <v>0</v>
      </c>
      <c r="AO52" s="26">
        <v>0</v>
      </c>
      <c r="AP52" s="26">
        <v>0</v>
      </c>
      <c r="AQ52" s="26">
        <v>0</v>
      </c>
      <c r="AR52" s="26">
        <v>0</v>
      </c>
      <c r="AS52" s="26">
        <f t="shared" si="29"/>
        <v>0</v>
      </c>
      <c r="AT52" s="26">
        <f t="shared" si="30"/>
        <v>0</v>
      </c>
      <c r="AU52" s="26">
        <v>0</v>
      </c>
      <c r="AV52" s="26">
        <v>0</v>
      </c>
      <c r="AW52" s="26">
        <f t="shared" si="11"/>
        <v>0</v>
      </c>
      <c r="AX52" s="26">
        <v>0</v>
      </c>
      <c r="AY52" s="26">
        <v>0</v>
      </c>
      <c r="AZ52" s="26">
        <f t="shared" si="12"/>
        <v>0</v>
      </c>
      <c r="BA52" s="26">
        <v>0</v>
      </c>
      <c r="BB52" s="26">
        <v>0</v>
      </c>
      <c r="BC52" s="26">
        <v>0</v>
      </c>
      <c r="BD52" s="26">
        <f t="shared" si="13"/>
        <v>0</v>
      </c>
      <c r="BE52" s="26">
        <v>0</v>
      </c>
      <c r="BF52" s="26">
        <v>0</v>
      </c>
      <c r="BG52" s="26">
        <f t="shared" si="14"/>
        <v>0</v>
      </c>
      <c r="BH52" s="26">
        <v>0</v>
      </c>
      <c r="BI52" s="26">
        <v>0</v>
      </c>
      <c r="BJ52" s="26">
        <f t="shared" si="15"/>
        <v>0</v>
      </c>
      <c r="BK52" s="26">
        <v>0</v>
      </c>
      <c r="BL52" s="26">
        <v>0</v>
      </c>
      <c r="BM52" s="26">
        <f t="shared" si="16"/>
        <v>1353</v>
      </c>
      <c r="BN52" s="26">
        <v>1223</v>
      </c>
      <c r="BO52" s="26">
        <v>130</v>
      </c>
      <c r="BP52" s="26">
        <v>0</v>
      </c>
      <c r="BQ52" s="26">
        <v>0</v>
      </c>
      <c r="BR52" s="26">
        <v>0</v>
      </c>
      <c r="BS52" s="26">
        <f t="shared" si="17"/>
        <v>0</v>
      </c>
      <c r="BT52" s="26">
        <v>0</v>
      </c>
      <c r="BU52" s="26">
        <v>0</v>
      </c>
      <c r="BV52" s="26">
        <f t="shared" si="18"/>
        <v>0</v>
      </c>
      <c r="BW52" s="26">
        <v>0</v>
      </c>
      <c r="BX52" s="26">
        <v>0</v>
      </c>
      <c r="BY52" s="26">
        <f t="shared" si="19"/>
        <v>0</v>
      </c>
      <c r="BZ52" s="26">
        <v>0</v>
      </c>
      <c r="CA52" s="26">
        <v>0</v>
      </c>
      <c r="CB52" s="26">
        <f t="shared" si="20"/>
        <v>0</v>
      </c>
      <c r="CC52" s="26">
        <v>0</v>
      </c>
      <c r="CD52" s="26">
        <v>0</v>
      </c>
      <c r="CE52" s="26">
        <f t="shared" si="21"/>
        <v>632</v>
      </c>
      <c r="CF52" s="26">
        <v>632</v>
      </c>
      <c r="CG52" s="26">
        <v>0</v>
      </c>
      <c r="CH52" s="26">
        <f t="shared" si="22"/>
        <v>454</v>
      </c>
      <c r="CI52" s="26">
        <v>314</v>
      </c>
      <c r="CJ52" s="26">
        <v>140</v>
      </c>
      <c r="CK52" s="26">
        <f t="shared" si="23"/>
        <v>0</v>
      </c>
      <c r="CL52" s="26">
        <v>0</v>
      </c>
      <c r="CM52" s="26">
        <v>0</v>
      </c>
      <c r="CN52" s="26">
        <f t="shared" si="24"/>
        <v>1031</v>
      </c>
      <c r="CO52" s="26">
        <v>901</v>
      </c>
      <c r="CP52" s="26">
        <v>130</v>
      </c>
      <c r="CQ52" s="26">
        <f t="shared" si="25"/>
        <v>0</v>
      </c>
      <c r="CR52" s="26">
        <v>0</v>
      </c>
      <c r="CS52" s="26">
        <v>0</v>
      </c>
      <c r="CT52" s="26">
        <f t="shared" si="31"/>
        <v>0</v>
      </c>
      <c r="CU52" s="26">
        <f t="shared" si="31"/>
        <v>0</v>
      </c>
      <c r="CV52" s="26">
        <f t="shared" si="31"/>
        <v>0</v>
      </c>
      <c r="CW52" s="26">
        <f t="shared" si="32"/>
        <v>0</v>
      </c>
      <c r="CX52" s="26">
        <v>0</v>
      </c>
      <c r="CY52" s="26">
        <v>0</v>
      </c>
      <c r="CZ52" s="26">
        <f t="shared" si="26"/>
        <v>0</v>
      </c>
      <c r="DA52" s="26">
        <v>0</v>
      </c>
      <c r="DB52" s="26">
        <v>0</v>
      </c>
      <c r="DC52" s="26">
        <f t="shared" si="27"/>
        <v>0</v>
      </c>
      <c r="DD52" s="26">
        <v>0</v>
      </c>
      <c r="DE52" s="26"/>
      <c r="DF52" s="27">
        <f t="shared" si="33"/>
        <v>16297</v>
      </c>
      <c r="DG52" s="27">
        <f t="shared" si="33"/>
        <v>10573</v>
      </c>
      <c r="DH52" s="27">
        <f t="shared" si="33"/>
        <v>5724</v>
      </c>
    </row>
    <row r="53" spans="1:112" ht="15.75" x14ac:dyDescent="0.2">
      <c r="A53" s="25" t="s">
        <v>120</v>
      </c>
      <c r="B53" s="26">
        <f t="shared" si="0"/>
        <v>0</v>
      </c>
      <c r="C53" s="26">
        <v>0</v>
      </c>
      <c r="D53" s="26">
        <v>0</v>
      </c>
      <c r="E53" s="26">
        <f t="shared" si="1"/>
        <v>0</v>
      </c>
      <c r="F53" s="26">
        <v>0</v>
      </c>
      <c r="G53" s="26">
        <v>0</v>
      </c>
      <c r="H53" s="26">
        <f t="shared" si="2"/>
        <v>0</v>
      </c>
      <c r="I53" s="26">
        <v>0</v>
      </c>
      <c r="J53" s="26">
        <v>0</v>
      </c>
      <c r="K53" s="26">
        <f t="shared" si="3"/>
        <v>13500</v>
      </c>
      <c r="L53" s="26">
        <v>13500</v>
      </c>
      <c r="M53" s="26">
        <v>0</v>
      </c>
      <c r="N53" s="26">
        <f t="shared" si="4"/>
        <v>0</v>
      </c>
      <c r="O53" s="26">
        <v>0</v>
      </c>
      <c r="P53" s="26">
        <v>0</v>
      </c>
      <c r="Q53" s="26">
        <f t="shared" si="5"/>
        <v>9200</v>
      </c>
      <c r="R53" s="26">
        <v>9200</v>
      </c>
      <c r="S53" s="26">
        <v>0</v>
      </c>
      <c r="T53" s="26">
        <f t="shared" si="6"/>
        <v>4634</v>
      </c>
      <c r="U53" s="26">
        <f t="shared" si="7"/>
        <v>4634</v>
      </c>
      <c r="V53" s="26">
        <f t="shared" si="8"/>
        <v>0</v>
      </c>
      <c r="W53" s="26">
        <f t="shared" si="9"/>
        <v>4004</v>
      </c>
      <c r="X53" s="26">
        <v>4004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/>
      <c r="AE53" s="26"/>
      <c r="AF53" s="26"/>
      <c r="AG53" s="26"/>
      <c r="AH53" s="26"/>
      <c r="AI53" s="26"/>
      <c r="AJ53" s="26">
        <f t="shared" si="10"/>
        <v>0</v>
      </c>
      <c r="AK53" s="26"/>
      <c r="AL53" s="26"/>
      <c r="AM53" s="26"/>
      <c r="AN53" s="26"/>
      <c r="AO53" s="26"/>
      <c r="AP53" s="26"/>
      <c r="AQ53" s="26"/>
      <c r="AR53" s="26"/>
      <c r="AS53" s="26">
        <f t="shared" si="29"/>
        <v>0</v>
      </c>
      <c r="AT53" s="26">
        <f t="shared" si="30"/>
        <v>0</v>
      </c>
      <c r="AU53" s="26"/>
      <c r="AV53" s="26"/>
      <c r="AW53" s="26">
        <f t="shared" si="11"/>
        <v>0</v>
      </c>
      <c r="AX53" s="26"/>
      <c r="AY53" s="26"/>
      <c r="AZ53" s="26">
        <f t="shared" si="12"/>
        <v>0</v>
      </c>
      <c r="BA53" s="26"/>
      <c r="BB53" s="26"/>
      <c r="BC53" s="26"/>
      <c r="BD53" s="26">
        <f t="shared" si="13"/>
        <v>0</v>
      </c>
      <c r="BE53" s="26"/>
      <c r="BF53" s="26"/>
      <c r="BG53" s="26">
        <f t="shared" si="14"/>
        <v>0</v>
      </c>
      <c r="BH53" s="26"/>
      <c r="BI53" s="26"/>
      <c r="BJ53" s="26">
        <f t="shared" si="15"/>
        <v>0</v>
      </c>
      <c r="BK53" s="26"/>
      <c r="BL53" s="26"/>
      <c r="BM53" s="26">
        <f t="shared" si="16"/>
        <v>390</v>
      </c>
      <c r="BN53" s="26">
        <v>210</v>
      </c>
      <c r="BO53" s="26">
        <v>0</v>
      </c>
      <c r="BP53" s="26">
        <v>0</v>
      </c>
      <c r="BQ53" s="26">
        <v>0</v>
      </c>
      <c r="BR53" s="26">
        <v>0</v>
      </c>
      <c r="BS53" s="26">
        <f t="shared" si="17"/>
        <v>0</v>
      </c>
      <c r="BT53" s="26">
        <v>0</v>
      </c>
      <c r="BU53" s="26">
        <v>0</v>
      </c>
      <c r="BV53" s="26">
        <f t="shared" si="18"/>
        <v>180</v>
      </c>
      <c r="BW53" s="26">
        <v>180</v>
      </c>
      <c r="BX53" s="26">
        <v>0</v>
      </c>
      <c r="BY53" s="26">
        <f t="shared" si="19"/>
        <v>0</v>
      </c>
      <c r="BZ53" s="26">
        <v>0</v>
      </c>
      <c r="CA53" s="26">
        <v>0</v>
      </c>
      <c r="CB53" s="26">
        <f t="shared" si="20"/>
        <v>0</v>
      </c>
      <c r="CC53" s="26">
        <v>0</v>
      </c>
      <c r="CD53" s="26">
        <v>0</v>
      </c>
      <c r="CE53" s="26">
        <f t="shared" si="21"/>
        <v>0</v>
      </c>
      <c r="CF53" s="26">
        <v>0</v>
      </c>
      <c r="CG53" s="26">
        <v>0</v>
      </c>
      <c r="CH53" s="26">
        <f t="shared" si="22"/>
        <v>140</v>
      </c>
      <c r="CI53" s="26">
        <v>140</v>
      </c>
      <c r="CJ53" s="26">
        <v>0</v>
      </c>
      <c r="CK53" s="26">
        <f t="shared" si="23"/>
        <v>0</v>
      </c>
      <c r="CL53" s="26">
        <v>0</v>
      </c>
      <c r="CM53" s="26">
        <v>0</v>
      </c>
      <c r="CN53" s="26">
        <f t="shared" si="24"/>
        <v>100</v>
      </c>
      <c r="CO53" s="26">
        <v>100</v>
      </c>
      <c r="CP53" s="26">
        <v>0</v>
      </c>
      <c r="CQ53" s="26">
        <f t="shared" si="25"/>
        <v>0</v>
      </c>
      <c r="CR53" s="26">
        <v>0</v>
      </c>
      <c r="CS53" s="26">
        <v>0</v>
      </c>
      <c r="CT53" s="26">
        <f t="shared" si="31"/>
        <v>0</v>
      </c>
      <c r="CU53" s="26">
        <f t="shared" si="31"/>
        <v>0</v>
      </c>
      <c r="CV53" s="26">
        <f t="shared" si="31"/>
        <v>0</v>
      </c>
      <c r="CW53" s="26">
        <f t="shared" si="32"/>
        <v>0</v>
      </c>
      <c r="CX53" s="26">
        <v>0</v>
      </c>
      <c r="CY53" s="26">
        <v>0</v>
      </c>
      <c r="CZ53" s="26">
        <f t="shared" si="26"/>
        <v>0</v>
      </c>
      <c r="DA53" s="26">
        <v>0</v>
      </c>
      <c r="DB53" s="26">
        <v>0</v>
      </c>
      <c r="DC53" s="26">
        <f t="shared" si="27"/>
        <v>0</v>
      </c>
      <c r="DD53" s="26"/>
      <c r="DE53" s="26"/>
      <c r="DF53" s="27">
        <f t="shared" si="33"/>
        <v>27334</v>
      </c>
      <c r="DG53" s="27">
        <f t="shared" si="33"/>
        <v>27334</v>
      </c>
      <c r="DH53" s="27">
        <f t="shared" si="33"/>
        <v>0</v>
      </c>
    </row>
    <row r="54" spans="1:112" ht="15.75" x14ac:dyDescent="0.2">
      <c r="A54" s="25" t="s">
        <v>121</v>
      </c>
      <c r="B54" s="26">
        <f t="shared" si="0"/>
        <v>0</v>
      </c>
      <c r="C54" s="26">
        <v>0</v>
      </c>
      <c r="D54" s="26">
        <v>0</v>
      </c>
      <c r="E54" s="26">
        <f t="shared" si="1"/>
        <v>0</v>
      </c>
      <c r="F54" s="26">
        <v>0</v>
      </c>
      <c r="G54" s="26">
        <v>0</v>
      </c>
      <c r="H54" s="26">
        <f t="shared" si="2"/>
        <v>0</v>
      </c>
      <c r="I54" s="26">
        <v>0</v>
      </c>
      <c r="J54" s="26">
        <v>0</v>
      </c>
      <c r="K54" s="26">
        <f t="shared" si="3"/>
        <v>0</v>
      </c>
      <c r="L54" s="26">
        <v>0</v>
      </c>
      <c r="M54" s="26">
        <v>0</v>
      </c>
      <c r="N54" s="26">
        <f t="shared" si="4"/>
        <v>0</v>
      </c>
      <c r="O54" s="26">
        <v>0</v>
      </c>
      <c r="P54" s="26">
        <v>0</v>
      </c>
      <c r="Q54" s="26">
        <f t="shared" si="5"/>
        <v>8214</v>
      </c>
      <c r="R54" s="26">
        <v>8214</v>
      </c>
      <c r="S54" s="26">
        <v>0</v>
      </c>
      <c r="T54" s="26">
        <f t="shared" si="6"/>
        <v>1513</v>
      </c>
      <c r="U54" s="26">
        <f t="shared" si="7"/>
        <v>1513</v>
      </c>
      <c r="V54" s="26">
        <f t="shared" si="8"/>
        <v>0</v>
      </c>
      <c r="W54" s="26">
        <f t="shared" si="9"/>
        <v>1013</v>
      </c>
      <c r="X54" s="26">
        <v>1013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f t="shared" si="10"/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f t="shared" si="29"/>
        <v>0</v>
      </c>
      <c r="AT54" s="26">
        <f t="shared" si="30"/>
        <v>0</v>
      </c>
      <c r="AU54" s="26">
        <v>0</v>
      </c>
      <c r="AV54" s="26">
        <v>0</v>
      </c>
      <c r="AW54" s="26">
        <f t="shared" si="11"/>
        <v>0</v>
      </c>
      <c r="AX54" s="26">
        <v>0</v>
      </c>
      <c r="AY54" s="26">
        <v>0</v>
      </c>
      <c r="AZ54" s="26">
        <f t="shared" si="12"/>
        <v>0</v>
      </c>
      <c r="BA54" s="26">
        <v>0</v>
      </c>
      <c r="BB54" s="26">
        <v>0</v>
      </c>
      <c r="BC54" s="26">
        <v>0</v>
      </c>
      <c r="BD54" s="26">
        <f t="shared" si="13"/>
        <v>0</v>
      </c>
      <c r="BE54" s="26">
        <v>0</v>
      </c>
      <c r="BF54" s="26">
        <v>0</v>
      </c>
      <c r="BG54" s="26">
        <f t="shared" si="14"/>
        <v>0</v>
      </c>
      <c r="BH54" s="26">
        <v>0</v>
      </c>
      <c r="BI54" s="26">
        <v>0</v>
      </c>
      <c r="BJ54" s="26">
        <f t="shared" si="15"/>
        <v>0</v>
      </c>
      <c r="BK54" s="26">
        <v>0</v>
      </c>
      <c r="BL54" s="26">
        <v>0</v>
      </c>
      <c r="BM54" s="26">
        <f t="shared" si="16"/>
        <v>240</v>
      </c>
      <c r="BN54" s="26">
        <v>240</v>
      </c>
      <c r="BO54" s="26">
        <v>0</v>
      </c>
      <c r="BP54" s="26">
        <v>0</v>
      </c>
      <c r="BQ54" s="26">
        <v>0</v>
      </c>
      <c r="BR54" s="26">
        <v>0</v>
      </c>
      <c r="BS54" s="26">
        <f t="shared" si="17"/>
        <v>0</v>
      </c>
      <c r="BT54" s="26">
        <v>0</v>
      </c>
      <c r="BU54" s="26">
        <v>0</v>
      </c>
      <c r="BV54" s="26">
        <f t="shared" si="18"/>
        <v>0</v>
      </c>
      <c r="BW54" s="26">
        <v>0</v>
      </c>
      <c r="BX54" s="26">
        <v>0</v>
      </c>
      <c r="BY54" s="26">
        <f t="shared" si="19"/>
        <v>0</v>
      </c>
      <c r="BZ54" s="26">
        <v>0</v>
      </c>
      <c r="CA54" s="26">
        <v>0</v>
      </c>
      <c r="CB54" s="26">
        <f t="shared" si="20"/>
        <v>0</v>
      </c>
      <c r="CC54" s="26">
        <v>0</v>
      </c>
      <c r="CD54" s="26">
        <v>0</v>
      </c>
      <c r="CE54" s="26">
        <f t="shared" si="21"/>
        <v>100</v>
      </c>
      <c r="CF54" s="26">
        <v>100</v>
      </c>
      <c r="CG54" s="26">
        <v>0</v>
      </c>
      <c r="CH54" s="26">
        <f t="shared" si="22"/>
        <v>90</v>
      </c>
      <c r="CI54" s="26">
        <v>90</v>
      </c>
      <c r="CJ54" s="26">
        <v>0</v>
      </c>
      <c r="CK54" s="26">
        <f t="shared" si="23"/>
        <v>0</v>
      </c>
      <c r="CL54" s="26">
        <v>0</v>
      </c>
      <c r="CM54" s="26">
        <v>0</v>
      </c>
      <c r="CN54" s="26">
        <f t="shared" si="24"/>
        <v>70</v>
      </c>
      <c r="CO54" s="26">
        <v>70</v>
      </c>
      <c r="CP54" s="26"/>
      <c r="CQ54" s="26">
        <f t="shared" si="25"/>
        <v>0</v>
      </c>
      <c r="CR54" s="26"/>
      <c r="CS54" s="26"/>
      <c r="CT54" s="26">
        <f t="shared" si="31"/>
        <v>0</v>
      </c>
      <c r="CU54" s="26">
        <f t="shared" si="31"/>
        <v>0</v>
      </c>
      <c r="CV54" s="26">
        <f t="shared" si="31"/>
        <v>0</v>
      </c>
      <c r="CW54" s="26">
        <f t="shared" si="32"/>
        <v>0</v>
      </c>
      <c r="CX54" s="26"/>
      <c r="CY54" s="26"/>
      <c r="CZ54" s="26">
        <f t="shared" si="26"/>
        <v>0</v>
      </c>
      <c r="DA54" s="26"/>
      <c r="DB54" s="26"/>
      <c r="DC54" s="26">
        <f t="shared" si="27"/>
        <v>0</v>
      </c>
      <c r="DD54" s="26"/>
      <c r="DE54" s="26"/>
      <c r="DF54" s="27">
        <f t="shared" si="33"/>
        <v>9727</v>
      </c>
      <c r="DG54" s="27">
        <f t="shared" si="33"/>
        <v>9727</v>
      </c>
      <c r="DH54" s="27">
        <f t="shared" si="33"/>
        <v>0</v>
      </c>
    </row>
    <row r="55" spans="1:112" ht="15.75" x14ac:dyDescent="0.2">
      <c r="A55" s="25" t="s">
        <v>122</v>
      </c>
      <c r="B55" s="26">
        <f t="shared" si="0"/>
        <v>0</v>
      </c>
      <c r="C55" s="26"/>
      <c r="D55" s="26"/>
      <c r="E55" s="26">
        <f t="shared" si="1"/>
        <v>0</v>
      </c>
      <c r="F55" s="26"/>
      <c r="G55" s="26"/>
      <c r="H55" s="26">
        <f t="shared" si="2"/>
        <v>0</v>
      </c>
      <c r="I55" s="26"/>
      <c r="J55" s="26"/>
      <c r="K55" s="26">
        <f t="shared" si="3"/>
        <v>34120</v>
      </c>
      <c r="L55" s="26">
        <v>34120</v>
      </c>
      <c r="M55" s="26">
        <v>0</v>
      </c>
      <c r="N55" s="26">
        <f t="shared" si="4"/>
        <v>0</v>
      </c>
      <c r="O55" s="26">
        <v>0</v>
      </c>
      <c r="P55" s="26">
        <v>0</v>
      </c>
      <c r="Q55" s="26">
        <f t="shared" si="5"/>
        <v>0</v>
      </c>
      <c r="R55" s="26">
        <v>0</v>
      </c>
      <c r="S55" s="26">
        <v>0</v>
      </c>
      <c r="T55" s="26">
        <f t="shared" si="6"/>
        <v>530</v>
      </c>
      <c r="U55" s="26">
        <f t="shared" si="7"/>
        <v>530</v>
      </c>
      <c r="V55" s="26">
        <f t="shared" si="8"/>
        <v>0</v>
      </c>
      <c r="W55" s="26">
        <f t="shared" si="9"/>
        <v>230</v>
      </c>
      <c r="X55" s="26">
        <v>230</v>
      </c>
      <c r="Y55" s="26">
        <v>0</v>
      </c>
      <c r="Z55" s="26">
        <v>0</v>
      </c>
      <c r="AA55" s="26">
        <v>0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f t="shared" si="10"/>
        <v>0</v>
      </c>
      <c r="AK55" s="26">
        <v>0</v>
      </c>
      <c r="AL55" s="26">
        <v>0</v>
      </c>
      <c r="AM55" s="26">
        <v>0</v>
      </c>
      <c r="AN55" s="26">
        <v>0</v>
      </c>
      <c r="AO55" s="26">
        <v>0</v>
      </c>
      <c r="AP55" s="26">
        <v>0</v>
      </c>
      <c r="AQ55" s="26">
        <v>0</v>
      </c>
      <c r="AR55" s="26">
        <v>0</v>
      </c>
      <c r="AS55" s="26">
        <f t="shared" si="29"/>
        <v>0</v>
      </c>
      <c r="AT55" s="26">
        <f t="shared" si="30"/>
        <v>0</v>
      </c>
      <c r="AU55" s="26">
        <v>0</v>
      </c>
      <c r="AV55" s="26">
        <v>0</v>
      </c>
      <c r="AW55" s="26">
        <f t="shared" si="11"/>
        <v>0</v>
      </c>
      <c r="AX55" s="26">
        <v>0</v>
      </c>
      <c r="AY55" s="26">
        <v>0</v>
      </c>
      <c r="AZ55" s="26">
        <f t="shared" si="12"/>
        <v>0</v>
      </c>
      <c r="BA55" s="26">
        <v>0</v>
      </c>
      <c r="BB55" s="26">
        <v>0</v>
      </c>
      <c r="BC55" s="26">
        <v>0</v>
      </c>
      <c r="BD55" s="26">
        <f t="shared" si="13"/>
        <v>0</v>
      </c>
      <c r="BE55" s="26">
        <v>0</v>
      </c>
      <c r="BF55" s="26">
        <v>0</v>
      </c>
      <c r="BG55" s="26">
        <f t="shared" si="14"/>
        <v>0</v>
      </c>
      <c r="BH55" s="26">
        <v>0</v>
      </c>
      <c r="BI55" s="26">
        <v>0</v>
      </c>
      <c r="BJ55" s="26">
        <f t="shared" si="15"/>
        <v>0</v>
      </c>
      <c r="BK55" s="26">
        <v>0</v>
      </c>
      <c r="BL55" s="26">
        <v>0</v>
      </c>
      <c r="BM55" s="26">
        <f t="shared" si="16"/>
        <v>100</v>
      </c>
      <c r="BN55" s="26">
        <v>100</v>
      </c>
      <c r="BO55" s="26">
        <v>0</v>
      </c>
      <c r="BP55" s="26">
        <v>0</v>
      </c>
      <c r="BQ55" s="26">
        <v>0</v>
      </c>
      <c r="BR55" s="26">
        <v>0</v>
      </c>
      <c r="BS55" s="26">
        <f t="shared" si="17"/>
        <v>0</v>
      </c>
      <c r="BT55" s="26">
        <v>0</v>
      </c>
      <c r="BU55" s="26">
        <v>0</v>
      </c>
      <c r="BV55" s="26">
        <f t="shared" si="18"/>
        <v>0</v>
      </c>
      <c r="BW55" s="26">
        <v>0</v>
      </c>
      <c r="BX55" s="26">
        <v>0</v>
      </c>
      <c r="BY55" s="26">
        <f t="shared" si="19"/>
        <v>0</v>
      </c>
      <c r="BZ55" s="26">
        <v>0</v>
      </c>
      <c r="CA55" s="26">
        <v>0</v>
      </c>
      <c r="CB55" s="26">
        <f t="shared" si="20"/>
        <v>0</v>
      </c>
      <c r="CC55" s="26">
        <v>0</v>
      </c>
      <c r="CD55" s="26">
        <v>0</v>
      </c>
      <c r="CE55" s="26">
        <f t="shared" si="21"/>
        <v>0</v>
      </c>
      <c r="CF55" s="26">
        <v>0</v>
      </c>
      <c r="CG55" s="26">
        <v>0</v>
      </c>
      <c r="CH55" s="26">
        <f t="shared" si="22"/>
        <v>100</v>
      </c>
      <c r="CI55" s="26">
        <v>100</v>
      </c>
      <c r="CJ55" s="26">
        <v>0</v>
      </c>
      <c r="CK55" s="26">
        <f t="shared" si="23"/>
        <v>0</v>
      </c>
      <c r="CL55" s="26">
        <v>0</v>
      </c>
      <c r="CM55" s="26">
        <v>0</v>
      </c>
      <c r="CN55" s="26">
        <f t="shared" si="24"/>
        <v>100</v>
      </c>
      <c r="CO55" s="26">
        <v>100</v>
      </c>
      <c r="CP55" s="26">
        <v>0</v>
      </c>
      <c r="CQ55" s="26">
        <f t="shared" si="25"/>
        <v>0</v>
      </c>
      <c r="CR55" s="26">
        <v>0</v>
      </c>
      <c r="CS55" s="26">
        <v>0</v>
      </c>
      <c r="CT55" s="26">
        <f t="shared" si="31"/>
        <v>0</v>
      </c>
      <c r="CU55" s="26">
        <f t="shared" si="31"/>
        <v>0</v>
      </c>
      <c r="CV55" s="26">
        <f t="shared" si="31"/>
        <v>0</v>
      </c>
      <c r="CW55" s="26">
        <f t="shared" si="32"/>
        <v>0</v>
      </c>
      <c r="CX55" s="26">
        <v>0</v>
      </c>
      <c r="CY55" s="26">
        <v>0</v>
      </c>
      <c r="CZ55" s="26">
        <f t="shared" si="26"/>
        <v>0</v>
      </c>
      <c r="DA55" s="26">
        <v>0</v>
      </c>
      <c r="DB55" s="26">
        <v>0</v>
      </c>
      <c r="DC55" s="26">
        <f t="shared" si="27"/>
        <v>0</v>
      </c>
      <c r="DD55" s="26">
        <v>0</v>
      </c>
      <c r="DE55" s="26"/>
      <c r="DF55" s="27">
        <f t="shared" si="33"/>
        <v>34650</v>
      </c>
      <c r="DG55" s="27">
        <f t="shared" si="33"/>
        <v>34650</v>
      </c>
      <c r="DH55" s="27">
        <f t="shared" si="33"/>
        <v>0</v>
      </c>
    </row>
    <row r="56" spans="1:112" ht="15.75" x14ac:dyDescent="0.2">
      <c r="A56" s="25" t="s">
        <v>123</v>
      </c>
      <c r="B56" s="26">
        <f t="shared" si="0"/>
        <v>20145</v>
      </c>
      <c r="C56" s="26">
        <v>13675</v>
      </c>
      <c r="D56" s="26">
        <v>6470</v>
      </c>
      <c r="E56" s="26">
        <f t="shared" si="1"/>
        <v>0</v>
      </c>
      <c r="F56" s="26">
        <v>0</v>
      </c>
      <c r="G56" s="26">
        <v>0</v>
      </c>
      <c r="H56" s="26">
        <f t="shared" si="2"/>
        <v>0</v>
      </c>
      <c r="I56" s="26">
        <v>0</v>
      </c>
      <c r="J56" s="26">
        <v>0</v>
      </c>
      <c r="K56" s="26">
        <f t="shared" si="3"/>
        <v>0</v>
      </c>
      <c r="L56" s="26">
        <v>0</v>
      </c>
      <c r="M56" s="26">
        <v>0</v>
      </c>
      <c r="N56" s="26">
        <f t="shared" si="4"/>
        <v>0</v>
      </c>
      <c r="O56" s="26">
        <v>0</v>
      </c>
      <c r="P56" s="26">
        <v>0</v>
      </c>
      <c r="Q56" s="26">
        <f t="shared" si="5"/>
        <v>0</v>
      </c>
      <c r="R56" s="26">
        <v>0</v>
      </c>
      <c r="S56" s="26">
        <v>0</v>
      </c>
      <c r="T56" s="26">
        <f t="shared" si="6"/>
        <v>0</v>
      </c>
      <c r="U56" s="26">
        <f t="shared" si="7"/>
        <v>0</v>
      </c>
      <c r="V56" s="26">
        <f t="shared" si="8"/>
        <v>0</v>
      </c>
      <c r="W56" s="26">
        <f t="shared" si="9"/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f t="shared" si="10"/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f t="shared" si="29"/>
        <v>0</v>
      </c>
      <c r="AT56" s="26">
        <f t="shared" si="30"/>
        <v>0</v>
      </c>
      <c r="AU56" s="26">
        <v>0</v>
      </c>
      <c r="AV56" s="26">
        <v>0</v>
      </c>
      <c r="AW56" s="26">
        <f t="shared" si="11"/>
        <v>0</v>
      </c>
      <c r="AX56" s="26">
        <v>0</v>
      </c>
      <c r="AY56" s="26">
        <v>0</v>
      </c>
      <c r="AZ56" s="26">
        <f t="shared" si="12"/>
        <v>0</v>
      </c>
      <c r="BA56" s="26">
        <v>0</v>
      </c>
      <c r="BB56" s="26">
        <v>0</v>
      </c>
      <c r="BC56" s="26">
        <v>0</v>
      </c>
      <c r="BD56" s="26">
        <f t="shared" si="13"/>
        <v>0</v>
      </c>
      <c r="BE56" s="26">
        <v>0</v>
      </c>
      <c r="BF56" s="26">
        <v>0</v>
      </c>
      <c r="BG56" s="26">
        <f t="shared" si="14"/>
        <v>0</v>
      </c>
      <c r="BH56" s="26">
        <v>0</v>
      </c>
      <c r="BI56" s="26">
        <v>0</v>
      </c>
      <c r="BJ56" s="26">
        <f t="shared" si="15"/>
        <v>0</v>
      </c>
      <c r="BK56" s="26">
        <v>0</v>
      </c>
      <c r="BL56" s="26">
        <v>0</v>
      </c>
      <c r="BM56" s="26">
        <f t="shared" si="16"/>
        <v>0</v>
      </c>
      <c r="BN56" s="26">
        <v>0</v>
      </c>
      <c r="BO56" s="26">
        <v>0</v>
      </c>
      <c r="BP56" s="26">
        <v>0</v>
      </c>
      <c r="BQ56" s="26">
        <v>0</v>
      </c>
      <c r="BR56" s="26">
        <v>0</v>
      </c>
      <c r="BS56" s="26">
        <f t="shared" si="17"/>
        <v>0</v>
      </c>
      <c r="BT56" s="26">
        <v>0</v>
      </c>
      <c r="BU56" s="26">
        <v>0</v>
      </c>
      <c r="BV56" s="26">
        <f t="shared" si="18"/>
        <v>0</v>
      </c>
      <c r="BW56" s="26">
        <v>0</v>
      </c>
      <c r="BX56" s="26">
        <v>0</v>
      </c>
      <c r="BY56" s="26">
        <f t="shared" si="19"/>
        <v>0</v>
      </c>
      <c r="BZ56" s="26">
        <v>0</v>
      </c>
      <c r="CA56" s="26">
        <v>0</v>
      </c>
      <c r="CB56" s="26">
        <f t="shared" si="20"/>
        <v>0</v>
      </c>
      <c r="CC56" s="26">
        <v>0</v>
      </c>
      <c r="CD56" s="26">
        <v>0</v>
      </c>
      <c r="CE56" s="26">
        <f t="shared" si="21"/>
        <v>0</v>
      </c>
      <c r="CF56" s="26">
        <v>0</v>
      </c>
      <c r="CG56" s="26">
        <v>0</v>
      </c>
      <c r="CH56" s="26">
        <f t="shared" si="22"/>
        <v>0</v>
      </c>
      <c r="CI56" s="26">
        <v>0</v>
      </c>
      <c r="CJ56" s="26">
        <v>0</v>
      </c>
      <c r="CK56" s="26">
        <f t="shared" si="23"/>
        <v>0</v>
      </c>
      <c r="CL56" s="26">
        <v>0</v>
      </c>
      <c r="CM56" s="26">
        <v>0</v>
      </c>
      <c r="CN56" s="26">
        <f t="shared" si="24"/>
        <v>0</v>
      </c>
      <c r="CO56" s="26">
        <v>0</v>
      </c>
      <c r="CP56" s="26">
        <v>0</v>
      </c>
      <c r="CQ56" s="26">
        <f t="shared" si="25"/>
        <v>0</v>
      </c>
      <c r="CR56" s="26">
        <v>0</v>
      </c>
      <c r="CS56" s="26">
        <v>0</v>
      </c>
      <c r="CT56" s="26">
        <f t="shared" si="31"/>
        <v>0</v>
      </c>
      <c r="CU56" s="26">
        <f t="shared" si="31"/>
        <v>0</v>
      </c>
      <c r="CV56" s="26">
        <f t="shared" si="31"/>
        <v>0</v>
      </c>
      <c r="CW56" s="26">
        <f t="shared" si="32"/>
        <v>0</v>
      </c>
      <c r="CX56" s="26"/>
      <c r="CY56" s="26"/>
      <c r="CZ56" s="26">
        <f t="shared" si="26"/>
        <v>0</v>
      </c>
      <c r="DA56" s="26"/>
      <c r="DB56" s="26"/>
      <c r="DC56" s="26">
        <f t="shared" si="27"/>
        <v>0</v>
      </c>
      <c r="DD56" s="26"/>
      <c r="DE56" s="26"/>
      <c r="DF56" s="27">
        <f t="shared" si="33"/>
        <v>20145</v>
      </c>
      <c r="DG56" s="27">
        <f t="shared" si="33"/>
        <v>13675</v>
      </c>
      <c r="DH56" s="27">
        <f t="shared" si="33"/>
        <v>6470</v>
      </c>
    </row>
    <row r="57" spans="1:112" ht="31.5" x14ac:dyDescent="0.2">
      <c r="A57" s="29" t="s">
        <v>124</v>
      </c>
      <c r="B57" s="26">
        <f t="shared" si="0"/>
        <v>0</v>
      </c>
      <c r="C57" s="26"/>
      <c r="D57" s="26">
        <v>0</v>
      </c>
      <c r="E57" s="26">
        <f t="shared" si="1"/>
        <v>4000</v>
      </c>
      <c r="F57" s="26">
        <v>4000</v>
      </c>
      <c r="G57" s="26">
        <v>0</v>
      </c>
      <c r="H57" s="26">
        <f t="shared" si="2"/>
        <v>0</v>
      </c>
      <c r="I57" s="26">
        <v>0</v>
      </c>
      <c r="J57" s="26">
        <v>0</v>
      </c>
      <c r="K57" s="26">
        <f t="shared" si="3"/>
        <v>0</v>
      </c>
      <c r="L57" s="26">
        <v>0</v>
      </c>
      <c r="M57" s="26">
        <v>0</v>
      </c>
      <c r="N57" s="26">
        <f t="shared" si="4"/>
        <v>0</v>
      </c>
      <c r="O57" s="26">
        <v>0</v>
      </c>
      <c r="P57" s="26">
        <v>0</v>
      </c>
      <c r="Q57" s="26">
        <f t="shared" si="5"/>
        <v>12512</v>
      </c>
      <c r="R57" s="26">
        <v>12512</v>
      </c>
      <c r="S57" s="26">
        <v>0</v>
      </c>
      <c r="T57" s="26">
        <f t="shared" si="6"/>
        <v>0</v>
      </c>
      <c r="U57" s="26">
        <f t="shared" si="7"/>
        <v>0</v>
      </c>
      <c r="V57" s="26">
        <f t="shared" si="8"/>
        <v>0</v>
      </c>
      <c r="W57" s="26">
        <f t="shared" si="9"/>
        <v>0</v>
      </c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f t="shared" si="10"/>
        <v>0</v>
      </c>
      <c r="AK57" s="26"/>
      <c r="AL57" s="26"/>
      <c r="AM57" s="26"/>
      <c r="AN57" s="26"/>
      <c r="AO57" s="26"/>
      <c r="AP57" s="26"/>
      <c r="AQ57" s="26"/>
      <c r="AR57" s="26"/>
      <c r="AS57" s="26">
        <f t="shared" si="29"/>
        <v>0</v>
      </c>
      <c r="AT57" s="26">
        <f t="shared" si="30"/>
        <v>0</v>
      </c>
      <c r="AU57" s="26"/>
      <c r="AV57" s="26"/>
      <c r="AW57" s="26">
        <f t="shared" si="11"/>
        <v>0</v>
      </c>
      <c r="AX57" s="26"/>
      <c r="AY57" s="26"/>
      <c r="AZ57" s="26">
        <f t="shared" si="12"/>
        <v>0</v>
      </c>
      <c r="BA57" s="26"/>
      <c r="BB57" s="26"/>
      <c r="BC57" s="26"/>
      <c r="BD57" s="26">
        <f t="shared" si="13"/>
        <v>0</v>
      </c>
      <c r="BE57" s="26"/>
      <c r="BF57" s="26"/>
      <c r="BG57" s="26">
        <f t="shared" si="14"/>
        <v>0</v>
      </c>
      <c r="BH57" s="26"/>
      <c r="BI57" s="26"/>
      <c r="BJ57" s="26">
        <f t="shared" si="15"/>
        <v>0</v>
      </c>
      <c r="BK57" s="26"/>
      <c r="BL57" s="26"/>
      <c r="BM57" s="26">
        <f t="shared" si="16"/>
        <v>0</v>
      </c>
      <c r="BN57" s="26"/>
      <c r="BO57" s="26"/>
      <c r="BP57" s="26"/>
      <c r="BQ57" s="26"/>
      <c r="BR57" s="26"/>
      <c r="BS57" s="26">
        <f t="shared" si="17"/>
        <v>0</v>
      </c>
      <c r="BT57" s="26"/>
      <c r="BU57" s="26"/>
      <c r="BV57" s="26">
        <f t="shared" si="18"/>
        <v>0</v>
      </c>
      <c r="BW57" s="26"/>
      <c r="BX57" s="26"/>
      <c r="BY57" s="26">
        <f t="shared" si="19"/>
        <v>0</v>
      </c>
      <c r="BZ57" s="26"/>
      <c r="CA57" s="26"/>
      <c r="CB57" s="26">
        <f t="shared" si="20"/>
        <v>0</v>
      </c>
      <c r="CC57" s="26"/>
      <c r="CD57" s="26"/>
      <c r="CE57" s="26">
        <f t="shared" si="21"/>
        <v>0</v>
      </c>
      <c r="CF57" s="26"/>
      <c r="CG57" s="26"/>
      <c r="CH57" s="26">
        <f t="shared" si="22"/>
        <v>0</v>
      </c>
      <c r="CI57" s="26"/>
      <c r="CJ57" s="26"/>
      <c r="CK57" s="26">
        <f t="shared" si="23"/>
        <v>0</v>
      </c>
      <c r="CL57" s="26"/>
      <c r="CM57" s="26"/>
      <c r="CN57" s="26">
        <f t="shared" si="24"/>
        <v>0</v>
      </c>
      <c r="CO57" s="26"/>
      <c r="CP57" s="26"/>
      <c r="CQ57" s="26">
        <f t="shared" si="25"/>
        <v>0</v>
      </c>
      <c r="CR57" s="26"/>
      <c r="CS57" s="26"/>
      <c r="CT57" s="26">
        <f t="shared" ref="CT57:CV83" si="34">CW57+CZ57+DC57</f>
        <v>0</v>
      </c>
      <c r="CU57" s="26">
        <f t="shared" si="34"/>
        <v>0</v>
      </c>
      <c r="CV57" s="26">
        <f t="shared" si="34"/>
        <v>0</v>
      </c>
      <c r="CW57" s="26">
        <f t="shared" si="32"/>
        <v>0</v>
      </c>
      <c r="CX57" s="26"/>
      <c r="CY57" s="26"/>
      <c r="CZ57" s="26">
        <f t="shared" si="26"/>
        <v>0</v>
      </c>
      <c r="DA57" s="26"/>
      <c r="DB57" s="26"/>
      <c r="DC57" s="26">
        <f t="shared" si="27"/>
        <v>0</v>
      </c>
      <c r="DD57" s="26"/>
      <c r="DE57" s="26"/>
      <c r="DF57" s="27">
        <f t="shared" si="33"/>
        <v>16512</v>
      </c>
      <c r="DG57" s="27">
        <f t="shared" si="33"/>
        <v>16512</v>
      </c>
      <c r="DH57" s="27">
        <f t="shared" si="33"/>
        <v>0</v>
      </c>
    </row>
    <row r="58" spans="1:112" ht="31.5" x14ac:dyDescent="0.2">
      <c r="A58" s="25" t="s">
        <v>125</v>
      </c>
      <c r="B58" s="26">
        <f t="shared" si="0"/>
        <v>0</v>
      </c>
      <c r="C58" s="26"/>
      <c r="D58" s="26"/>
      <c r="E58" s="26">
        <f t="shared" si="1"/>
        <v>4115</v>
      </c>
      <c r="F58" s="26">
        <f>5565-1450</f>
        <v>4115</v>
      </c>
      <c r="G58" s="26">
        <v>0</v>
      </c>
      <c r="H58" s="26">
        <f t="shared" si="2"/>
        <v>7475</v>
      </c>
      <c r="I58" s="26">
        <f>9047-2000</f>
        <v>7047</v>
      </c>
      <c r="J58" s="26">
        <v>428</v>
      </c>
      <c r="K58" s="26">
        <f t="shared" si="3"/>
        <v>0</v>
      </c>
      <c r="L58" s="26">
        <v>0</v>
      </c>
      <c r="M58" s="26">
        <v>0</v>
      </c>
      <c r="N58" s="26">
        <f t="shared" si="4"/>
        <v>0</v>
      </c>
      <c r="O58" s="26">
        <v>0</v>
      </c>
      <c r="P58" s="26">
        <v>0</v>
      </c>
      <c r="Q58" s="26">
        <f t="shared" si="5"/>
        <v>0</v>
      </c>
      <c r="R58" s="26">
        <v>0</v>
      </c>
      <c r="S58" s="26">
        <v>0</v>
      </c>
      <c r="T58" s="26">
        <f t="shared" si="6"/>
        <v>2394</v>
      </c>
      <c r="U58" s="26">
        <f t="shared" si="7"/>
        <v>2394</v>
      </c>
      <c r="V58" s="26">
        <f t="shared" si="8"/>
        <v>0</v>
      </c>
      <c r="W58" s="26">
        <f t="shared" si="9"/>
        <v>2394</v>
      </c>
      <c r="X58" s="26">
        <v>196</v>
      </c>
      <c r="Y58" s="26">
        <v>2198</v>
      </c>
      <c r="Z58" s="26">
        <v>0</v>
      </c>
      <c r="AA58" s="26">
        <v>0</v>
      </c>
      <c r="AB58" s="26"/>
      <c r="AC58" s="26"/>
      <c r="AD58" s="26"/>
      <c r="AE58" s="26"/>
      <c r="AF58" s="26"/>
      <c r="AG58" s="26"/>
      <c r="AH58" s="26"/>
      <c r="AI58" s="26"/>
      <c r="AJ58" s="26">
        <f t="shared" si="10"/>
        <v>0</v>
      </c>
      <c r="AK58" s="26"/>
      <c r="AL58" s="26"/>
      <c r="AM58" s="26"/>
      <c r="AN58" s="26"/>
      <c r="AO58" s="26"/>
      <c r="AP58" s="26"/>
      <c r="AQ58" s="26"/>
      <c r="AR58" s="26"/>
      <c r="AS58" s="26">
        <f t="shared" si="29"/>
        <v>0</v>
      </c>
      <c r="AT58" s="26">
        <f t="shared" si="30"/>
        <v>0</v>
      </c>
      <c r="AU58" s="26"/>
      <c r="AV58" s="26"/>
      <c r="AW58" s="26">
        <f t="shared" si="11"/>
        <v>0</v>
      </c>
      <c r="AX58" s="26"/>
      <c r="AY58" s="26"/>
      <c r="AZ58" s="26">
        <f t="shared" si="12"/>
        <v>0</v>
      </c>
      <c r="BA58" s="26"/>
      <c r="BB58" s="26"/>
      <c r="BC58" s="26"/>
      <c r="BD58" s="26">
        <f t="shared" si="13"/>
        <v>0</v>
      </c>
      <c r="BE58" s="26"/>
      <c r="BF58" s="26"/>
      <c r="BG58" s="26">
        <f t="shared" si="14"/>
        <v>0</v>
      </c>
      <c r="BH58" s="26"/>
      <c r="BI58" s="26"/>
      <c r="BJ58" s="26">
        <f t="shared" si="15"/>
        <v>0</v>
      </c>
      <c r="BK58" s="26"/>
      <c r="BL58" s="26"/>
      <c r="BM58" s="26">
        <f t="shared" si="16"/>
        <v>0</v>
      </c>
      <c r="BN58" s="26"/>
      <c r="BO58" s="26"/>
      <c r="BP58" s="26"/>
      <c r="BQ58" s="26"/>
      <c r="BR58" s="26"/>
      <c r="BS58" s="26">
        <f t="shared" si="17"/>
        <v>0</v>
      </c>
      <c r="BT58" s="26"/>
      <c r="BU58" s="26"/>
      <c r="BV58" s="26">
        <f t="shared" si="18"/>
        <v>0</v>
      </c>
      <c r="BW58" s="26"/>
      <c r="BX58" s="26"/>
      <c r="BY58" s="26">
        <f t="shared" si="19"/>
        <v>0</v>
      </c>
      <c r="BZ58" s="26"/>
      <c r="CA58" s="26"/>
      <c r="CB58" s="26">
        <f t="shared" si="20"/>
        <v>0</v>
      </c>
      <c r="CC58" s="26"/>
      <c r="CD58" s="26"/>
      <c r="CE58" s="26">
        <f t="shared" si="21"/>
        <v>0</v>
      </c>
      <c r="CF58" s="26"/>
      <c r="CG58" s="26"/>
      <c r="CH58" s="26">
        <f t="shared" si="22"/>
        <v>0</v>
      </c>
      <c r="CI58" s="26"/>
      <c r="CJ58" s="26"/>
      <c r="CK58" s="26">
        <f t="shared" si="23"/>
        <v>0</v>
      </c>
      <c r="CL58" s="26"/>
      <c r="CM58" s="26"/>
      <c r="CN58" s="26">
        <f t="shared" si="24"/>
        <v>0</v>
      </c>
      <c r="CO58" s="26"/>
      <c r="CP58" s="26"/>
      <c r="CQ58" s="26">
        <f t="shared" si="25"/>
        <v>0</v>
      </c>
      <c r="CR58" s="26"/>
      <c r="CS58" s="26"/>
      <c r="CT58" s="26">
        <f t="shared" si="34"/>
        <v>0</v>
      </c>
      <c r="CU58" s="26">
        <f t="shared" si="34"/>
        <v>0</v>
      </c>
      <c r="CV58" s="26">
        <f t="shared" si="34"/>
        <v>0</v>
      </c>
      <c r="CW58" s="26">
        <f t="shared" si="32"/>
        <v>0</v>
      </c>
      <c r="CX58" s="26"/>
      <c r="CY58" s="26"/>
      <c r="CZ58" s="26">
        <f t="shared" si="26"/>
        <v>0</v>
      </c>
      <c r="DA58" s="26"/>
      <c r="DB58" s="26"/>
      <c r="DC58" s="26">
        <f t="shared" si="27"/>
        <v>0</v>
      </c>
      <c r="DD58" s="26"/>
      <c r="DE58" s="26"/>
      <c r="DF58" s="27">
        <f t="shared" si="33"/>
        <v>13984</v>
      </c>
      <c r="DG58" s="27">
        <f t="shared" si="33"/>
        <v>13556</v>
      </c>
      <c r="DH58" s="27">
        <f t="shared" si="33"/>
        <v>428</v>
      </c>
    </row>
    <row r="59" spans="1:112" ht="15.75" x14ac:dyDescent="0.2">
      <c r="A59" s="25" t="s">
        <v>126</v>
      </c>
      <c r="B59" s="26">
        <f t="shared" si="0"/>
        <v>0</v>
      </c>
      <c r="C59" s="26"/>
      <c r="D59" s="26"/>
      <c r="E59" s="26">
        <f t="shared" si="1"/>
        <v>2015</v>
      </c>
      <c r="F59" s="26">
        <v>2015</v>
      </c>
      <c r="G59" s="26">
        <v>0</v>
      </c>
      <c r="H59" s="26">
        <f t="shared" si="2"/>
        <v>0</v>
      </c>
      <c r="I59" s="26">
        <v>0</v>
      </c>
      <c r="J59" s="26">
        <v>0</v>
      </c>
      <c r="K59" s="26">
        <f t="shared" si="3"/>
        <v>0</v>
      </c>
      <c r="L59" s="26">
        <v>0</v>
      </c>
      <c r="M59" s="26">
        <v>0</v>
      </c>
      <c r="N59" s="26">
        <f t="shared" si="4"/>
        <v>0</v>
      </c>
      <c r="O59" s="26">
        <v>0</v>
      </c>
      <c r="P59" s="26">
        <v>0</v>
      </c>
      <c r="Q59" s="26">
        <f t="shared" si="5"/>
        <v>725</v>
      </c>
      <c r="R59" s="26">
        <v>725</v>
      </c>
      <c r="S59" s="26">
        <v>0</v>
      </c>
      <c r="T59" s="26">
        <f t="shared" si="6"/>
        <v>960</v>
      </c>
      <c r="U59" s="26">
        <f t="shared" si="7"/>
        <v>960</v>
      </c>
      <c r="V59" s="26">
        <f t="shared" si="8"/>
        <v>0</v>
      </c>
      <c r="W59" s="26">
        <f t="shared" si="9"/>
        <v>960</v>
      </c>
      <c r="X59" s="26">
        <v>0</v>
      </c>
      <c r="Y59" s="26">
        <v>960</v>
      </c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f t="shared" si="10"/>
        <v>0</v>
      </c>
      <c r="AK59" s="26"/>
      <c r="AL59" s="26"/>
      <c r="AM59" s="26"/>
      <c r="AN59" s="26"/>
      <c r="AO59" s="26"/>
      <c r="AP59" s="26"/>
      <c r="AQ59" s="26"/>
      <c r="AR59" s="26"/>
      <c r="AS59" s="26">
        <f t="shared" si="29"/>
        <v>0</v>
      </c>
      <c r="AT59" s="26">
        <f t="shared" si="30"/>
        <v>0</v>
      </c>
      <c r="AU59" s="26"/>
      <c r="AV59" s="26"/>
      <c r="AW59" s="26">
        <f t="shared" si="11"/>
        <v>0</v>
      </c>
      <c r="AX59" s="26"/>
      <c r="AY59" s="26"/>
      <c r="AZ59" s="26">
        <f t="shared" si="12"/>
        <v>0</v>
      </c>
      <c r="BA59" s="26"/>
      <c r="BB59" s="26"/>
      <c r="BC59" s="26"/>
      <c r="BD59" s="26">
        <f t="shared" si="13"/>
        <v>0</v>
      </c>
      <c r="BE59" s="26"/>
      <c r="BF59" s="26"/>
      <c r="BG59" s="26">
        <f t="shared" si="14"/>
        <v>0</v>
      </c>
      <c r="BH59" s="26"/>
      <c r="BI59" s="26"/>
      <c r="BJ59" s="26">
        <f t="shared" si="15"/>
        <v>0</v>
      </c>
      <c r="BK59" s="26"/>
      <c r="BL59" s="26"/>
      <c r="BM59" s="26">
        <f t="shared" si="16"/>
        <v>0</v>
      </c>
      <c r="BN59" s="26"/>
      <c r="BO59" s="26"/>
      <c r="BP59" s="26"/>
      <c r="BQ59" s="26"/>
      <c r="BR59" s="26"/>
      <c r="BS59" s="26">
        <f t="shared" si="17"/>
        <v>0</v>
      </c>
      <c r="BT59" s="26"/>
      <c r="BU59" s="26"/>
      <c r="BV59" s="26">
        <f t="shared" si="18"/>
        <v>0</v>
      </c>
      <c r="BW59" s="26"/>
      <c r="BX59" s="26"/>
      <c r="BY59" s="26">
        <f t="shared" si="19"/>
        <v>0</v>
      </c>
      <c r="BZ59" s="26"/>
      <c r="CA59" s="26"/>
      <c r="CB59" s="26">
        <f t="shared" si="20"/>
        <v>0</v>
      </c>
      <c r="CC59" s="26"/>
      <c r="CD59" s="26"/>
      <c r="CE59" s="26">
        <f t="shared" si="21"/>
        <v>0</v>
      </c>
      <c r="CF59" s="26"/>
      <c r="CG59" s="26"/>
      <c r="CH59" s="26">
        <f t="shared" si="22"/>
        <v>0</v>
      </c>
      <c r="CI59" s="26"/>
      <c r="CJ59" s="26"/>
      <c r="CK59" s="26">
        <f t="shared" si="23"/>
        <v>0</v>
      </c>
      <c r="CL59" s="26"/>
      <c r="CM59" s="26"/>
      <c r="CN59" s="26">
        <f t="shared" si="24"/>
        <v>0</v>
      </c>
      <c r="CO59" s="26"/>
      <c r="CP59" s="26"/>
      <c r="CQ59" s="26">
        <f t="shared" si="25"/>
        <v>0</v>
      </c>
      <c r="CR59" s="26"/>
      <c r="CS59" s="26"/>
      <c r="CT59" s="26">
        <f t="shared" si="34"/>
        <v>0</v>
      </c>
      <c r="CU59" s="26">
        <f t="shared" si="34"/>
        <v>0</v>
      </c>
      <c r="CV59" s="26">
        <f t="shared" si="34"/>
        <v>0</v>
      </c>
      <c r="CW59" s="26">
        <f t="shared" si="32"/>
        <v>0</v>
      </c>
      <c r="CX59" s="26"/>
      <c r="CY59" s="26"/>
      <c r="CZ59" s="26">
        <f t="shared" si="26"/>
        <v>0</v>
      </c>
      <c r="DA59" s="26"/>
      <c r="DB59" s="26"/>
      <c r="DC59" s="26">
        <f t="shared" si="27"/>
        <v>0</v>
      </c>
      <c r="DD59" s="26"/>
      <c r="DE59" s="26"/>
      <c r="DF59" s="27">
        <f t="shared" si="33"/>
        <v>3700</v>
      </c>
      <c r="DG59" s="27">
        <f t="shared" si="33"/>
        <v>3700</v>
      </c>
      <c r="DH59" s="27">
        <f t="shared" si="33"/>
        <v>0</v>
      </c>
    </row>
    <row r="60" spans="1:112" ht="31.5" x14ac:dyDescent="0.2">
      <c r="A60" s="25" t="s">
        <v>127</v>
      </c>
      <c r="B60" s="26">
        <f t="shared" si="0"/>
        <v>0</v>
      </c>
      <c r="C60" s="26"/>
      <c r="D60" s="26"/>
      <c r="E60" s="26">
        <f t="shared" si="1"/>
        <v>12278</v>
      </c>
      <c r="F60" s="26">
        <v>11578</v>
      </c>
      <c r="G60" s="26">
        <v>700</v>
      </c>
      <c r="H60" s="26">
        <f t="shared" si="2"/>
        <v>24550</v>
      </c>
      <c r="I60" s="26">
        <v>23128</v>
      </c>
      <c r="J60" s="26">
        <v>1422</v>
      </c>
      <c r="K60" s="26">
        <f t="shared" si="3"/>
        <v>0</v>
      </c>
      <c r="L60" s="26">
        <v>0</v>
      </c>
      <c r="M60" s="26">
        <v>0</v>
      </c>
      <c r="N60" s="26">
        <f t="shared" si="4"/>
        <v>0</v>
      </c>
      <c r="O60" s="26">
        <v>0</v>
      </c>
      <c r="P60" s="26">
        <v>0</v>
      </c>
      <c r="Q60" s="26">
        <f t="shared" si="5"/>
        <v>0</v>
      </c>
      <c r="R60" s="26">
        <v>0</v>
      </c>
      <c r="S60" s="26">
        <v>0</v>
      </c>
      <c r="T60" s="26">
        <f t="shared" si="6"/>
        <v>7589</v>
      </c>
      <c r="U60" s="26">
        <f t="shared" si="7"/>
        <v>7229</v>
      </c>
      <c r="V60" s="26">
        <f t="shared" si="8"/>
        <v>360</v>
      </c>
      <c r="W60" s="26">
        <f t="shared" si="9"/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f t="shared" si="10"/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f t="shared" si="29"/>
        <v>0</v>
      </c>
      <c r="AT60" s="26">
        <f t="shared" si="30"/>
        <v>0</v>
      </c>
      <c r="AU60" s="26">
        <v>0</v>
      </c>
      <c r="AV60" s="26">
        <v>0</v>
      </c>
      <c r="AW60" s="26">
        <f t="shared" si="11"/>
        <v>0</v>
      </c>
      <c r="AX60" s="26">
        <v>0</v>
      </c>
      <c r="AY60" s="26">
        <v>0</v>
      </c>
      <c r="AZ60" s="26">
        <f t="shared" si="12"/>
        <v>0</v>
      </c>
      <c r="BA60" s="26">
        <v>0</v>
      </c>
      <c r="BB60" s="26">
        <v>0</v>
      </c>
      <c r="BC60" s="26">
        <v>0</v>
      </c>
      <c r="BD60" s="26">
        <f t="shared" si="13"/>
        <v>0</v>
      </c>
      <c r="BE60" s="26">
        <v>0</v>
      </c>
      <c r="BF60" s="26">
        <v>0</v>
      </c>
      <c r="BG60" s="26">
        <f t="shared" si="14"/>
        <v>0</v>
      </c>
      <c r="BH60" s="26">
        <v>0</v>
      </c>
      <c r="BI60" s="26">
        <v>0</v>
      </c>
      <c r="BJ60" s="26">
        <f t="shared" si="15"/>
        <v>0</v>
      </c>
      <c r="BK60" s="26">
        <v>0</v>
      </c>
      <c r="BL60" s="26">
        <v>0</v>
      </c>
      <c r="BM60" s="26">
        <f t="shared" si="16"/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0</v>
      </c>
      <c r="BS60" s="26">
        <f t="shared" si="17"/>
        <v>0</v>
      </c>
      <c r="BT60" s="26">
        <v>0</v>
      </c>
      <c r="BU60" s="26">
        <v>0</v>
      </c>
      <c r="BV60" s="26">
        <f t="shared" si="18"/>
        <v>0</v>
      </c>
      <c r="BW60" s="26">
        <v>0</v>
      </c>
      <c r="BX60" s="26">
        <v>0</v>
      </c>
      <c r="BY60" s="26">
        <f t="shared" si="19"/>
        <v>0</v>
      </c>
      <c r="BZ60" s="26">
        <v>0</v>
      </c>
      <c r="CA60" s="26">
        <v>0</v>
      </c>
      <c r="CB60" s="26">
        <f t="shared" si="20"/>
        <v>0</v>
      </c>
      <c r="CC60" s="26">
        <v>0</v>
      </c>
      <c r="CD60" s="26">
        <v>0</v>
      </c>
      <c r="CE60" s="26">
        <f t="shared" si="21"/>
        <v>0</v>
      </c>
      <c r="CF60" s="26">
        <v>0</v>
      </c>
      <c r="CG60" s="26">
        <v>0</v>
      </c>
      <c r="CH60" s="26">
        <f t="shared" si="22"/>
        <v>0</v>
      </c>
      <c r="CI60" s="26">
        <v>0</v>
      </c>
      <c r="CJ60" s="26">
        <v>0</v>
      </c>
      <c r="CK60" s="26">
        <f t="shared" si="23"/>
        <v>0</v>
      </c>
      <c r="CL60" s="26">
        <v>0</v>
      </c>
      <c r="CM60" s="26">
        <v>0</v>
      </c>
      <c r="CN60" s="26">
        <f t="shared" si="24"/>
        <v>7589</v>
      </c>
      <c r="CO60" s="26">
        <v>7229</v>
      </c>
      <c r="CP60" s="26">
        <v>360</v>
      </c>
      <c r="CQ60" s="26">
        <f t="shared" si="25"/>
        <v>0</v>
      </c>
      <c r="CR60" s="26"/>
      <c r="CS60" s="26"/>
      <c r="CT60" s="26">
        <f t="shared" si="34"/>
        <v>0</v>
      </c>
      <c r="CU60" s="26">
        <f t="shared" si="34"/>
        <v>0</v>
      </c>
      <c r="CV60" s="26">
        <f t="shared" si="34"/>
        <v>0</v>
      </c>
      <c r="CW60" s="26">
        <f t="shared" si="32"/>
        <v>0</v>
      </c>
      <c r="CX60" s="26"/>
      <c r="CY60" s="26"/>
      <c r="CZ60" s="26">
        <f t="shared" si="26"/>
        <v>0</v>
      </c>
      <c r="DA60" s="26"/>
      <c r="DB60" s="26"/>
      <c r="DC60" s="26">
        <f t="shared" si="27"/>
        <v>0</v>
      </c>
      <c r="DD60" s="26"/>
      <c r="DE60" s="26"/>
      <c r="DF60" s="27">
        <f t="shared" si="33"/>
        <v>44417</v>
      </c>
      <c r="DG60" s="27">
        <f t="shared" si="33"/>
        <v>41935</v>
      </c>
      <c r="DH60" s="27">
        <f t="shared" si="33"/>
        <v>2482</v>
      </c>
    </row>
    <row r="61" spans="1:112" ht="15.75" x14ac:dyDescent="0.2">
      <c r="A61" s="25" t="s">
        <v>128</v>
      </c>
      <c r="B61" s="26">
        <f t="shared" si="0"/>
        <v>0</v>
      </c>
      <c r="C61" s="26">
        <v>0</v>
      </c>
      <c r="D61" s="26">
        <v>0</v>
      </c>
      <c r="E61" s="26">
        <f t="shared" si="1"/>
        <v>11630</v>
      </c>
      <c r="F61" s="26">
        <v>11486</v>
      </c>
      <c r="G61" s="26">
        <v>144</v>
      </c>
      <c r="H61" s="26">
        <f t="shared" si="2"/>
        <v>0</v>
      </c>
      <c r="I61" s="26">
        <v>0</v>
      </c>
      <c r="J61" s="26">
        <v>0</v>
      </c>
      <c r="K61" s="26">
        <f t="shared" si="3"/>
        <v>0</v>
      </c>
      <c r="L61" s="26">
        <v>0</v>
      </c>
      <c r="M61" s="26">
        <v>0</v>
      </c>
      <c r="N61" s="26">
        <f t="shared" si="4"/>
        <v>0</v>
      </c>
      <c r="O61" s="26">
        <v>0</v>
      </c>
      <c r="P61" s="26">
        <v>0</v>
      </c>
      <c r="Q61" s="26">
        <f t="shared" si="5"/>
        <v>250</v>
      </c>
      <c r="R61" s="26">
        <v>250</v>
      </c>
      <c r="S61" s="26">
        <v>0</v>
      </c>
      <c r="T61" s="26">
        <f t="shared" si="6"/>
        <v>950</v>
      </c>
      <c r="U61" s="26">
        <f t="shared" si="7"/>
        <v>950</v>
      </c>
      <c r="V61" s="26">
        <f t="shared" si="8"/>
        <v>0</v>
      </c>
      <c r="W61" s="26">
        <f t="shared" si="9"/>
        <v>400</v>
      </c>
      <c r="X61" s="26">
        <v>0</v>
      </c>
      <c r="Y61" s="26">
        <v>400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f t="shared" si="10"/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f t="shared" si="29"/>
        <v>300</v>
      </c>
      <c r="AT61" s="26">
        <f t="shared" si="30"/>
        <v>300</v>
      </c>
      <c r="AU61" s="26">
        <v>300</v>
      </c>
      <c r="AV61" s="26">
        <v>0</v>
      </c>
      <c r="AW61" s="26">
        <f t="shared" si="11"/>
        <v>0</v>
      </c>
      <c r="AX61" s="26">
        <v>0</v>
      </c>
      <c r="AY61" s="26">
        <v>0</v>
      </c>
      <c r="AZ61" s="26">
        <f t="shared" si="12"/>
        <v>0</v>
      </c>
      <c r="BA61" s="26">
        <v>0</v>
      </c>
      <c r="BB61" s="26">
        <v>0</v>
      </c>
      <c r="BC61" s="26">
        <v>0</v>
      </c>
      <c r="BD61" s="26">
        <f t="shared" si="13"/>
        <v>0</v>
      </c>
      <c r="BE61" s="26">
        <v>0</v>
      </c>
      <c r="BF61" s="26">
        <v>0</v>
      </c>
      <c r="BG61" s="26">
        <f t="shared" si="14"/>
        <v>50</v>
      </c>
      <c r="BH61" s="26">
        <v>50</v>
      </c>
      <c r="BI61" s="26">
        <v>0</v>
      </c>
      <c r="BJ61" s="26">
        <f t="shared" si="15"/>
        <v>0</v>
      </c>
      <c r="BK61" s="26">
        <v>0</v>
      </c>
      <c r="BL61" s="26">
        <v>0</v>
      </c>
      <c r="BM61" s="26">
        <f t="shared" si="16"/>
        <v>100</v>
      </c>
      <c r="BN61" s="26">
        <v>100</v>
      </c>
      <c r="BO61" s="26">
        <v>0</v>
      </c>
      <c r="BP61" s="26">
        <v>0</v>
      </c>
      <c r="BQ61" s="26">
        <v>0</v>
      </c>
      <c r="BR61" s="26">
        <v>0</v>
      </c>
      <c r="BS61" s="26">
        <f t="shared" si="17"/>
        <v>0</v>
      </c>
      <c r="BT61" s="26">
        <v>0</v>
      </c>
      <c r="BU61" s="26">
        <v>0</v>
      </c>
      <c r="BV61" s="26">
        <f t="shared" si="18"/>
        <v>0</v>
      </c>
      <c r="BW61" s="26">
        <v>0</v>
      </c>
      <c r="BX61" s="26">
        <v>0</v>
      </c>
      <c r="BY61" s="26">
        <f t="shared" si="19"/>
        <v>0</v>
      </c>
      <c r="BZ61" s="26">
        <v>0</v>
      </c>
      <c r="CA61" s="26">
        <v>0</v>
      </c>
      <c r="CB61" s="26">
        <f t="shared" si="20"/>
        <v>0</v>
      </c>
      <c r="CC61" s="26">
        <v>0</v>
      </c>
      <c r="CD61" s="26">
        <v>0</v>
      </c>
      <c r="CE61" s="26">
        <f t="shared" si="21"/>
        <v>100</v>
      </c>
      <c r="CF61" s="26">
        <v>100</v>
      </c>
      <c r="CG61" s="26">
        <v>0</v>
      </c>
      <c r="CH61" s="26">
        <f t="shared" si="22"/>
        <v>0</v>
      </c>
      <c r="CI61" s="26">
        <v>0</v>
      </c>
      <c r="CJ61" s="26">
        <v>0</v>
      </c>
      <c r="CK61" s="26">
        <f t="shared" si="23"/>
        <v>0</v>
      </c>
      <c r="CL61" s="26">
        <v>0</v>
      </c>
      <c r="CM61" s="26">
        <v>0</v>
      </c>
      <c r="CN61" s="26">
        <f t="shared" si="24"/>
        <v>0</v>
      </c>
      <c r="CO61" s="26">
        <v>0</v>
      </c>
      <c r="CP61" s="26">
        <v>0</v>
      </c>
      <c r="CQ61" s="26">
        <f t="shared" si="25"/>
        <v>0</v>
      </c>
      <c r="CR61" s="26">
        <v>0</v>
      </c>
      <c r="CS61" s="26">
        <v>0</v>
      </c>
      <c r="CT61" s="26">
        <f t="shared" si="34"/>
        <v>0</v>
      </c>
      <c r="CU61" s="26">
        <f t="shared" si="34"/>
        <v>0</v>
      </c>
      <c r="CV61" s="26">
        <f t="shared" si="34"/>
        <v>0</v>
      </c>
      <c r="CW61" s="26">
        <f t="shared" si="32"/>
        <v>0</v>
      </c>
      <c r="CX61" s="26"/>
      <c r="CY61" s="26"/>
      <c r="CZ61" s="26">
        <f t="shared" si="26"/>
        <v>0</v>
      </c>
      <c r="DA61" s="26"/>
      <c r="DB61" s="26"/>
      <c r="DC61" s="26">
        <f t="shared" si="27"/>
        <v>0</v>
      </c>
      <c r="DD61" s="26"/>
      <c r="DE61" s="26"/>
      <c r="DF61" s="27">
        <f t="shared" si="33"/>
        <v>12830</v>
      </c>
      <c r="DG61" s="27">
        <f t="shared" si="33"/>
        <v>12686</v>
      </c>
      <c r="DH61" s="27">
        <f t="shared" si="33"/>
        <v>144</v>
      </c>
    </row>
    <row r="62" spans="1:112" ht="15.75" x14ac:dyDescent="0.2">
      <c r="A62" s="25" t="s">
        <v>129</v>
      </c>
      <c r="B62" s="26">
        <f t="shared" si="0"/>
        <v>0</v>
      </c>
      <c r="C62" s="26">
        <v>0</v>
      </c>
      <c r="D62" s="26">
        <v>0</v>
      </c>
      <c r="E62" s="26">
        <f t="shared" si="1"/>
        <v>2640</v>
      </c>
      <c r="F62" s="26">
        <v>2640</v>
      </c>
      <c r="G62" s="26">
        <v>0</v>
      </c>
      <c r="H62" s="26">
        <f t="shared" si="2"/>
        <v>0</v>
      </c>
      <c r="I62" s="26">
        <v>0</v>
      </c>
      <c r="J62" s="26">
        <v>0</v>
      </c>
      <c r="K62" s="26">
        <f t="shared" si="3"/>
        <v>0</v>
      </c>
      <c r="L62" s="26">
        <v>0</v>
      </c>
      <c r="M62" s="26">
        <v>0</v>
      </c>
      <c r="N62" s="26">
        <f t="shared" si="4"/>
        <v>0</v>
      </c>
      <c r="O62" s="26">
        <v>0</v>
      </c>
      <c r="P62" s="26">
        <v>0</v>
      </c>
      <c r="Q62" s="26">
        <f t="shared" si="5"/>
        <v>11429</v>
      </c>
      <c r="R62" s="26">
        <v>11429</v>
      </c>
      <c r="S62" s="26">
        <v>0</v>
      </c>
      <c r="T62" s="26">
        <f t="shared" si="6"/>
        <v>300</v>
      </c>
      <c r="U62" s="26">
        <f t="shared" si="7"/>
        <v>300</v>
      </c>
      <c r="V62" s="26">
        <f t="shared" si="8"/>
        <v>0</v>
      </c>
      <c r="W62" s="26">
        <f t="shared" si="9"/>
        <v>300</v>
      </c>
      <c r="X62" s="26">
        <v>0</v>
      </c>
      <c r="Y62" s="26">
        <v>300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f t="shared" si="10"/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f t="shared" si="29"/>
        <v>0</v>
      </c>
      <c r="AT62" s="26">
        <f t="shared" si="30"/>
        <v>0</v>
      </c>
      <c r="AU62" s="26">
        <v>0</v>
      </c>
      <c r="AV62" s="26">
        <v>0</v>
      </c>
      <c r="AW62" s="26">
        <f t="shared" si="11"/>
        <v>0</v>
      </c>
      <c r="AX62" s="26">
        <v>0</v>
      </c>
      <c r="AY62" s="26">
        <v>0</v>
      </c>
      <c r="AZ62" s="26">
        <f t="shared" si="12"/>
        <v>0</v>
      </c>
      <c r="BA62" s="26">
        <v>0</v>
      </c>
      <c r="BB62" s="26">
        <v>0</v>
      </c>
      <c r="BC62" s="26">
        <v>0</v>
      </c>
      <c r="BD62" s="26">
        <f t="shared" si="13"/>
        <v>0</v>
      </c>
      <c r="BE62" s="26">
        <v>0</v>
      </c>
      <c r="BF62" s="26">
        <v>0</v>
      </c>
      <c r="BG62" s="26">
        <f t="shared" si="14"/>
        <v>0</v>
      </c>
      <c r="BH62" s="26">
        <v>0</v>
      </c>
      <c r="BI62" s="26">
        <v>0</v>
      </c>
      <c r="BJ62" s="26">
        <f t="shared" si="15"/>
        <v>0</v>
      </c>
      <c r="BK62" s="26">
        <v>0</v>
      </c>
      <c r="BL62" s="26">
        <v>0</v>
      </c>
      <c r="BM62" s="26">
        <f t="shared" si="16"/>
        <v>0</v>
      </c>
      <c r="BN62" s="26">
        <v>0</v>
      </c>
      <c r="BO62" s="26">
        <v>0</v>
      </c>
      <c r="BP62" s="26">
        <v>0</v>
      </c>
      <c r="BQ62" s="26">
        <v>0</v>
      </c>
      <c r="BR62" s="26">
        <v>0</v>
      </c>
      <c r="BS62" s="26">
        <f t="shared" si="17"/>
        <v>0</v>
      </c>
      <c r="BT62" s="26">
        <v>0</v>
      </c>
      <c r="BU62" s="26">
        <v>0</v>
      </c>
      <c r="BV62" s="26">
        <f t="shared" si="18"/>
        <v>0</v>
      </c>
      <c r="BW62" s="26">
        <v>0</v>
      </c>
      <c r="BX62" s="26">
        <v>0</v>
      </c>
      <c r="BY62" s="26">
        <f t="shared" si="19"/>
        <v>0</v>
      </c>
      <c r="BZ62" s="26">
        <v>0</v>
      </c>
      <c r="CA62" s="26">
        <v>0</v>
      </c>
      <c r="CB62" s="26">
        <f t="shared" si="20"/>
        <v>0</v>
      </c>
      <c r="CC62" s="26">
        <v>0</v>
      </c>
      <c r="CD62" s="26">
        <v>0</v>
      </c>
      <c r="CE62" s="26">
        <f t="shared" si="21"/>
        <v>0</v>
      </c>
      <c r="CF62" s="26">
        <v>0</v>
      </c>
      <c r="CG62" s="26">
        <v>0</v>
      </c>
      <c r="CH62" s="26">
        <f t="shared" si="22"/>
        <v>0</v>
      </c>
      <c r="CI62" s="26">
        <v>0</v>
      </c>
      <c r="CJ62" s="26">
        <v>0</v>
      </c>
      <c r="CK62" s="26">
        <f t="shared" si="23"/>
        <v>0</v>
      </c>
      <c r="CL62" s="26">
        <v>0</v>
      </c>
      <c r="CM62" s="26">
        <v>0</v>
      </c>
      <c r="CN62" s="26">
        <f t="shared" si="24"/>
        <v>0</v>
      </c>
      <c r="CO62" s="26">
        <v>0</v>
      </c>
      <c r="CP62" s="26">
        <v>0</v>
      </c>
      <c r="CQ62" s="26">
        <f t="shared" si="25"/>
        <v>0</v>
      </c>
      <c r="CR62" s="26">
        <v>0</v>
      </c>
      <c r="CS62" s="26">
        <v>0</v>
      </c>
      <c r="CT62" s="26">
        <f t="shared" si="34"/>
        <v>0</v>
      </c>
      <c r="CU62" s="26">
        <f t="shared" si="34"/>
        <v>0</v>
      </c>
      <c r="CV62" s="26">
        <f t="shared" si="34"/>
        <v>0</v>
      </c>
      <c r="CW62" s="26">
        <f t="shared" si="32"/>
        <v>0</v>
      </c>
      <c r="CX62" s="26">
        <v>0</v>
      </c>
      <c r="CY62" s="26">
        <v>0</v>
      </c>
      <c r="CZ62" s="26">
        <f t="shared" si="26"/>
        <v>0</v>
      </c>
      <c r="DA62" s="26">
        <v>0</v>
      </c>
      <c r="DB62" s="26">
        <v>0</v>
      </c>
      <c r="DC62" s="26">
        <f t="shared" si="27"/>
        <v>0</v>
      </c>
      <c r="DD62" s="26">
        <v>0</v>
      </c>
      <c r="DE62" s="26">
        <v>0</v>
      </c>
      <c r="DF62" s="27">
        <f t="shared" si="33"/>
        <v>14369</v>
      </c>
      <c r="DG62" s="27">
        <f t="shared" si="33"/>
        <v>14369</v>
      </c>
      <c r="DH62" s="27">
        <f t="shared" si="33"/>
        <v>0</v>
      </c>
    </row>
    <row r="63" spans="1:112" ht="15.75" x14ac:dyDescent="0.2">
      <c r="A63" s="25" t="s">
        <v>130</v>
      </c>
      <c r="B63" s="26">
        <f t="shared" si="0"/>
        <v>0</v>
      </c>
      <c r="C63" s="26">
        <v>0</v>
      </c>
      <c r="D63" s="26">
        <v>0</v>
      </c>
      <c r="E63" s="26">
        <f t="shared" si="1"/>
        <v>1407</v>
      </c>
      <c r="F63" s="26">
        <v>1401</v>
      </c>
      <c r="G63" s="26">
        <v>6</v>
      </c>
      <c r="H63" s="26">
        <f t="shared" si="2"/>
        <v>0</v>
      </c>
      <c r="I63" s="26">
        <v>0</v>
      </c>
      <c r="J63" s="26">
        <v>0</v>
      </c>
      <c r="K63" s="26">
        <f t="shared" si="3"/>
        <v>5922</v>
      </c>
      <c r="L63" s="26">
        <v>5922</v>
      </c>
      <c r="M63" s="26">
        <v>0</v>
      </c>
      <c r="N63" s="26">
        <f t="shared" si="4"/>
        <v>1866</v>
      </c>
      <c r="O63" s="26">
        <v>1866</v>
      </c>
      <c r="P63" s="26">
        <v>0</v>
      </c>
      <c r="Q63" s="26">
        <f t="shared" si="5"/>
        <v>2703</v>
      </c>
      <c r="R63" s="26">
        <v>2703</v>
      </c>
      <c r="S63" s="26">
        <v>0</v>
      </c>
      <c r="T63" s="26">
        <f t="shared" si="6"/>
        <v>3676</v>
      </c>
      <c r="U63" s="26">
        <f t="shared" si="7"/>
        <v>3676</v>
      </c>
      <c r="V63" s="26">
        <f t="shared" si="8"/>
        <v>0</v>
      </c>
      <c r="W63" s="26">
        <f t="shared" si="9"/>
        <v>3676</v>
      </c>
      <c r="X63" s="26">
        <v>3676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f t="shared" si="10"/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f t="shared" si="29"/>
        <v>0</v>
      </c>
      <c r="AT63" s="26">
        <f t="shared" si="30"/>
        <v>0</v>
      </c>
      <c r="AU63" s="26">
        <v>0</v>
      </c>
      <c r="AV63" s="26">
        <v>0</v>
      </c>
      <c r="AW63" s="26">
        <f t="shared" si="11"/>
        <v>0</v>
      </c>
      <c r="AX63" s="26">
        <v>0</v>
      </c>
      <c r="AY63" s="26">
        <v>0</v>
      </c>
      <c r="AZ63" s="26">
        <f t="shared" si="12"/>
        <v>0</v>
      </c>
      <c r="BA63" s="26">
        <v>0</v>
      </c>
      <c r="BB63" s="26">
        <v>0</v>
      </c>
      <c r="BC63" s="26">
        <v>0</v>
      </c>
      <c r="BD63" s="26">
        <f t="shared" si="13"/>
        <v>0</v>
      </c>
      <c r="BE63" s="26">
        <v>0</v>
      </c>
      <c r="BF63" s="26">
        <v>0</v>
      </c>
      <c r="BG63" s="26">
        <f t="shared" si="14"/>
        <v>0</v>
      </c>
      <c r="BH63" s="26">
        <v>0</v>
      </c>
      <c r="BI63" s="26">
        <v>0</v>
      </c>
      <c r="BJ63" s="26">
        <f t="shared" si="15"/>
        <v>0</v>
      </c>
      <c r="BK63" s="26">
        <v>0</v>
      </c>
      <c r="BL63" s="26">
        <v>0</v>
      </c>
      <c r="BM63" s="26">
        <f t="shared" si="16"/>
        <v>0</v>
      </c>
      <c r="BN63" s="26">
        <v>0</v>
      </c>
      <c r="BO63" s="26">
        <v>0</v>
      </c>
      <c r="BP63" s="26">
        <v>0</v>
      </c>
      <c r="BQ63" s="26">
        <v>0</v>
      </c>
      <c r="BR63" s="26">
        <v>0</v>
      </c>
      <c r="BS63" s="26">
        <f t="shared" si="17"/>
        <v>0</v>
      </c>
      <c r="BT63" s="26">
        <v>0</v>
      </c>
      <c r="BU63" s="26">
        <v>0</v>
      </c>
      <c r="BV63" s="26">
        <f t="shared" si="18"/>
        <v>0</v>
      </c>
      <c r="BW63" s="26">
        <v>0</v>
      </c>
      <c r="BX63" s="26">
        <v>0</v>
      </c>
      <c r="BY63" s="26">
        <f t="shared" si="19"/>
        <v>0</v>
      </c>
      <c r="BZ63" s="26">
        <v>0</v>
      </c>
      <c r="CA63" s="26">
        <v>0</v>
      </c>
      <c r="CB63" s="26">
        <f t="shared" si="20"/>
        <v>0</v>
      </c>
      <c r="CC63" s="26">
        <v>0</v>
      </c>
      <c r="CD63" s="26">
        <v>0</v>
      </c>
      <c r="CE63" s="26">
        <f t="shared" si="21"/>
        <v>0</v>
      </c>
      <c r="CF63" s="26">
        <v>0</v>
      </c>
      <c r="CG63" s="26">
        <v>0</v>
      </c>
      <c r="CH63" s="26">
        <f t="shared" si="22"/>
        <v>0</v>
      </c>
      <c r="CI63" s="26">
        <v>0</v>
      </c>
      <c r="CJ63" s="26">
        <v>0</v>
      </c>
      <c r="CK63" s="26">
        <f t="shared" si="23"/>
        <v>0</v>
      </c>
      <c r="CL63" s="26">
        <v>0</v>
      </c>
      <c r="CM63" s="26">
        <v>0</v>
      </c>
      <c r="CN63" s="26">
        <f t="shared" si="24"/>
        <v>0</v>
      </c>
      <c r="CO63" s="26">
        <v>0</v>
      </c>
      <c r="CP63" s="26">
        <v>0</v>
      </c>
      <c r="CQ63" s="26">
        <f t="shared" si="25"/>
        <v>0</v>
      </c>
      <c r="CR63" s="26">
        <v>0</v>
      </c>
      <c r="CS63" s="26">
        <v>0</v>
      </c>
      <c r="CT63" s="26">
        <f t="shared" si="34"/>
        <v>0</v>
      </c>
      <c r="CU63" s="26">
        <f t="shared" si="34"/>
        <v>0</v>
      </c>
      <c r="CV63" s="26">
        <f t="shared" si="34"/>
        <v>0</v>
      </c>
      <c r="CW63" s="26">
        <f t="shared" si="32"/>
        <v>0</v>
      </c>
      <c r="CX63" s="26">
        <v>0</v>
      </c>
      <c r="CY63" s="26">
        <v>0</v>
      </c>
      <c r="CZ63" s="26">
        <f t="shared" si="26"/>
        <v>0</v>
      </c>
      <c r="DA63" s="26">
        <v>0</v>
      </c>
      <c r="DB63" s="26">
        <v>0</v>
      </c>
      <c r="DC63" s="26">
        <f t="shared" si="27"/>
        <v>0</v>
      </c>
      <c r="DD63" s="26">
        <v>0</v>
      </c>
      <c r="DE63" s="26">
        <v>0</v>
      </c>
      <c r="DF63" s="27">
        <f t="shared" si="33"/>
        <v>15574</v>
      </c>
      <c r="DG63" s="27">
        <f t="shared" si="33"/>
        <v>15568</v>
      </c>
      <c r="DH63" s="27">
        <f t="shared" si="33"/>
        <v>6</v>
      </c>
    </row>
    <row r="64" spans="1:112" ht="15.75" x14ac:dyDescent="0.2">
      <c r="A64" s="25" t="s">
        <v>131</v>
      </c>
      <c r="B64" s="26">
        <f t="shared" si="0"/>
        <v>0</v>
      </c>
      <c r="C64" s="26"/>
      <c r="D64" s="26"/>
      <c r="E64" s="26">
        <f t="shared" si="1"/>
        <v>0</v>
      </c>
      <c r="F64" s="26"/>
      <c r="G64" s="26"/>
      <c r="H64" s="26">
        <f t="shared" si="2"/>
        <v>0</v>
      </c>
      <c r="I64" s="26"/>
      <c r="J64" s="26"/>
      <c r="K64" s="26">
        <f t="shared" si="3"/>
        <v>0</v>
      </c>
      <c r="L64" s="26"/>
      <c r="M64" s="26"/>
      <c r="N64" s="26">
        <f t="shared" si="4"/>
        <v>0</v>
      </c>
      <c r="O64" s="26"/>
      <c r="P64" s="26"/>
      <c r="Q64" s="26">
        <f t="shared" si="5"/>
        <v>9130</v>
      </c>
      <c r="R64" s="26"/>
      <c r="S64" s="26">
        <v>9130</v>
      </c>
      <c r="T64" s="26">
        <f t="shared" si="6"/>
        <v>2456</v>
      </c>
      <c r="U64" s="26">
        <f t="shared" si="7"/>
        <v>0</v>
      </c>
      <c r="V64" s="26">
        <f t="shared" si="8"/>
        <v>2456</v>
      </c>
      <c r="W64" s="26">
        <f t="shared" si="9"/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f t="shared" si="10"/>
        <v>2456</v>
      </c>
      <c r="AK64" s="26">
        <v>0</v>
      </c>
      <c r="AL64" s="26">
        <v>2456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f t="shared" si="29"/>
        <v>0</v>
      </c>
      <c r="AT64" s="26">
        <f t="shared" si="30"/>
        <v>0</v>
      </c>
      <c r="AU64" s="26">
        <v>0</v>
      </c>
      <c r="AV64" s="26">
        <v>0</v>
      </c>
      <c r="AW64" s="26">
        <f t="shared" si="11"/>
        <v>0</v>
      </c>
      <c r="AX64" s="26">
        <v>0</v>
      </c>
      <c r="AY64" s="26">
        <v>0</v>
      </c>
      <c r="AZ64" s="26">
        <f t="shared" si="12"/>
        <v>0</v>
      </c>
      <c r="BA64" s="26">
        <v>0</v>
      </c>
      <c r="BB64" s="26">
        <v>0</v>
      </c>
      <c r="BC64" s="26">
        <v>0</v>
      </c>
      <c r="BD64" s="26">
        <f t="shared" si="13"/>
        <v>0</v>
      </c>
      <c r="BE64" s="26">
        <v>0</v>
      </c>
      <c r="BF64" s="26">
        <v>0</v>
      </c>
      <c r="BG64" s="26">
        <f t="shared" si="14"/>
        <v>0</v>
      </c>
      <c r="BH64" s="26">
        <v>0</v>
      </c>
      <c r="BI64" s="26">
        <v>0</v>
      </c>
      <c r="BJ64" s="26">
        <f t="shared" si="15"/>
        <v>0</v>
      </c>
      <c r="BK64" s="26">
        <v>0</v>
      </c>
      <c r="BL64" s="26">
        <v>0</v>
      </c>
      <c r="BM64" s="26">
        <f t="shared" si="16"/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f t="shared" si="17"/>
        <v>0</v>
      </c>
      <c r="BT64" s="26">
        <v>0</v>
      </c>
      <c r="BU64" s="26">
        <v>0</v>
      </c>
      <c r="BV64" s="26">
        <f t="shared" si="18"/>
        <v>0</v>
      </c>
      <c r="BW64" s="26">
        <v>0</v>
      </c>
      <c r="BX64" s="26">
        <v>0</v>
      </c>
      <c r="BY64" s="26">
        <f t="shared" si="19"/>
        <v>0</v>
      </c>
      <c r="BZ64" s="26">
        <v>0</v>
      </c>
      <c r="CA64" s="26">
        <v>0</v>
      </c>
      <c r="CB64" s="26">
        <f t="shared" si="20"/>
        <v>0</v>
      </c>
      <c r="CC64" s="26">
        <v>0</v>
      </c>
      <c r="CD64" s="26">
        <v>0</v>
      </c>
      <c r="CE64" s="26">
        <f t="shared" si="21"/>
        <v>0</v>
      </c>
      <c r="CF64" s="26">
        <v>0</v>
      </c>
      <c r="CG64" s="26">
        <v>0</v>
      </c>
      <c r="CH64" s="26">
        <f t="shared" si="22"/>
        <v>0</v>
      </c>
      <c r="CI64" s="26">
        <v>0</v>
      </c>
      <c r="CJ64" s="26">
        <v>0</v>
      </c>
      <c r="CK64" s="26">
        <f t="shared" si="23"/>
        <v>0</v>
      </c>
      <c r="CL64" s="26">
        <v>0</v>
      </c>
      <c r="CM64" s="26">
        <v>0</v>
      </c>
      <c r="CN64" s="26">
        <f t="shared" si="24"/>
        <v>0</v>
      </c>
      <c r="CO64" s="26">
        <v>0</v>
      </c>
      <c r="CP64" s="26">
        <v>0</v>
      </c>
      <c r="CQ64" s="26">
        <f t="shared" si="25"/>
        <v>0</v>
      </c>
      <c r="CR64" s="26">
        <v>0</v>
      </c>
      <c r="CS64" s="26">
        <v>0</v>
      </c>
      <c r="CT64" s="26">
        <f t="shared" si="34"/>
        <v>0</v>
      </c>
      <c r="CU64" s="26">
        <f t="shared" si="34"/>
        <v>0</v>
      </c>
      <c r="CV64" s="26">
        <f t="shared" si="34"/>
        <v>0</v>
      </c>
      <c r="CW64" s="26">
        <f t="shared" si="32"/>
        <v>0</v>
      </c>
      <c r="CX64" s="26">
        <v>0</v>
      </c>
      <c r="CY64" s="26">
        <v>0</v>
      </c>
      <c r="CZ64" s="26">
        <f t="shared" si="26"/>
        <v>0</v>
      </c>
      <c r="DA64" s="26">
        <v>0</v>
      </c>
      <c r="DB64" s="26">
        <v>0</v>
      </c>
      <c r="DC64" s="26">
        <f t="shared" si="27"/>
        <v>0</v>
      </c>
      <c r="DD64" s="26"/>
      <c r="DE64" s="26"/>
      <c r="DF64" s="27">
        <f t="shared" si="33"/>
        <v>11586</v>
      </c>
      <c r="DG64" s="27">
        <f t="shared" si="33"/>
        <v>0</v>
      </c>
      <c r="DH64" s="27">
        <f t="shared" si="33"/>
        <v>11586</v>
      </c>
    </row>
    <row r="65" spans="1:112" ht="15.75" x14ac:dyDescent="0.2">
      <c r="A65" s="25" t="s">
        <v>132</v>
      </c>
      <c r="B65" s="26">
        <f t="shared" si="0"/>
        <v>0</v>
      </c>
      <c r="C65" s="26"/>
      <c r="D65" s="26"/>
      <c r="E65" s="26">
        <f t="shared" si="1"/>
        <v>474</v>
      </c>
      <c r="F65" s="26">
        <v>0</v>
      </c>
      <c r="G65" s="26">
        <v>474</v>
      </c>
      <c r="H65" s="26">
        <f t="shared" si="2"/>
        <v>14400</v>
      </c>
      <c r="I65" s="26">
        <v>0</v>
      </c>
      <c r="J65" s="26">
        <v>14400</v>
      </c>
      <c r="K65" s="26">
        <f t="shared" si="3"/>
        <v>2500</v>
      </c>
      <c r="L65" s="26">
        <v>0</v>
      </c>
      <c r="M65" s="26">
        <f>6072-3572</f>
        <v>2500</v>
      </c>
      <c r="N65" s="26">
        <f t="shared" si="4"/>
        <v>1500</v>
      </c>
      <c r="O65" s="26">
        <v>0</v>
      </c>
      <c r="P65" s="26">
        <f>4200-2700</f>
        <v>1500</v>
      </c>
      <c r="Q65" s="26">
        <f t="shared" si="5"/>
        <v>6146</v>
      </c>
      <c r="R65" s="26">
        <v>0</v>
      </c>
      <c r="S65" s="26">
        <f>3446+2700</f>
        <v>6146</v>
      </c>
      <c r="T65" s="26">
        <f t="shared" si="6"/>
        <v>4482</v>
      </c>
      <c r="U65" s="26">
        <f t="shared" si="7"/>
        <v>0</v>
      </c>
      <c r="V65" s="26">
        <f t="shared" si="8"/>
        <v>4482</v>
      </c>
      <c r="W65" s="26">
        <f t="shared" si="9"/>
        <v>0</v>
      </c>
      <c r="X65" s="26">
        <v>0</v>
      </c>
      <c r="Y65" s="26">
        <v>0</v>
      </c>
      <c r="Z65" s="26">
        <v>0</v>
      </c>
      <c r="AA65" s="26">
        <v>0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f t="shared" si="10"/>
        <v>4482</v>
      </c>
      <c r="AK65" s="26">
        <f>910+3572</f>
        <v>4482</v>
      </c>
      <c r="AL65" s="26"/>
      <c r="AM65" s="26"/>
      <c r="AN65" s="26"/>
      <c r="AO65" s="26"/>
      <c r="AP65" s="26"/>
      <c r="AQ65" s="26"/>
      <c r="AR65" s="26"/>
      <c r="AS65" s="26">
        <f t="shared" si="29"/>
        <v>0</v>
      </c>
      <c r="AT65" s="26">
        <f t="shared" si="30"/>
        <v>0</v>
      </c>
      <c r="AU65" s="26"/>
      <c r="AV65" s="26"/>
      <c r="AW65" s="26">
        <f t="shared" si="11"/>
        <v>0</v>
      </c>
      <c r="AX65" s="26"/>
      <c r="AY65" s="26"/>
      <c r="AZ65" s="26">
        <f t="shared" si="12"/>
        <v>0</v>
      </c>
      <c r="BA65" s="26"/>
      <c r="BB65" s="26"/>
      <c r="BC65" s="26"/>
      <c r="BD65" s="26">
        <f t="shared" si="13"/>
        <v>0</v>
      </c>
      <c r="BE65" s="26"/>
      <c r="BF65" s="26"/>
      <c r="BG65" s="26">
        <f t="shared" si="14"/>
        <v>0</v>
      </c>
      <c r="BH65" s="26"/>
      <c r="BI65" s="26"/>
      <c r="BJ65" s="26">
        <f t="shared" si="15"/>
        <v>0</v>
      </c>
      <c r="BK65" s="26"/>
      <c r="BL65" s="26"/>
      <c r="BM65" s="26">
        <f t="shared" si="16"/>
        <v>0</v>
      </c>
      <c r="BN65" s="26"/>
      <c r="BO65" s="26"/>
      <c r="BP65" s="26"/>
      <c r="BQ65" s="26"/>
      <c r="BR65" s="26"/>
      <c r="BS65" s="26">
        <f t="shared" si="17"/>
        <v>0</v>
      </c>
      <c r="BT65" s="26"/>
      <c r="BU65" s="26"/>
      <c r="BV65" s="26">
        <f t="shared" si="18"/>
        <v>0</v>
      </c>
      <c r="BW65" s="26"/>
      <c r="BX65" s="26"/>
      <c r="BY65" s="26">
        <f t="shared" si="19"/>
        <v>0</v>
      </c>
      <c r="BZ65" s="26"/>
      <c r="CA65" s="26"/>
      <c r="CB65" s="26">
        <f t="shared" si="20"/>
        <v>0</v>
      </c>
      <c r="CC65" s="26"/>
      <c r="CD65" s="26"/>
      <c r="CE65" s="26">
        <f t="shared" si="21"/>
        <v>0</v>
      </c>
      <c r="CF65" s="26"/>
      <c r="CG65" s="26"/>
      <c r="CH65" s="26">
        <f t="shared" si="22"/>
        <v>0</v>
      </c>
      <c r="CI65" s="26"/>
      <c r="CJ65" s="26"/>
      <c r="CK65" s="26">
        <f t="shared" si="23"/>
        <v>0</v>
      </c>
      <c r="CL65" s="26"/>
      <c r="CM65" s="26"/>
      <c r="CN65" s="26">
        <f t="shared" si="24"/>
        <v>0</v>
      </c>
      <c r="CO65" s="26"/>
      <c r="CP65" s="26"/>
      <c r="CQ65" s="26">
        <f t="shared" si="25"/>
        <v>0</v>
      </c>
      <c r="CR65" s="26"/>
      <c r="CS65" s="26"/>
      <c r="CT65" s="26">
        <f t="shared" si="34"/>
        <v>0</v>
      </c>
      <c r="CU65" s="26">
        <f t="shared" si="34"/>
        <v>0</v>
      </c>
      <c r="CV65" s="26">
        <f t="shared" si="34"/>
        <v>0</v>
      </c>
      <c r="CW65" s="26">
        <f t="shared" si="32"/>
        <v>0</v>
      </c>
      <c r="CX65" s="26"/>
      <c r="CY65" s="26"/>
      <c r="CZ65" s="26">
        <f t="shared" si="26"/>
        <v>0</v>
      </c>
      <c r="DA65" s="26"/>
      <c r="DB65" s="26"/>
      <c r="DC65" s="26">
        <f t="shared" si="27"/>
        <v>0</v>
      </c>
      <c r="DD65" s="26"/>
      <c r="DE65" s="26"/>
      <c r="DF65" s="27">
        <f t="shared" si="33"/>
        <v>29502</v>
      </c>
      <c r="DG65" s="27">
        <f t="shared" si="33"/>
        <v>0</v>
      </c>
      <c r="DH65" s="27">
        <f t="shared" si="33"/>
        <v>29502</v>
      </c>
    </row>
    <row r="66" spans="1:112" ht="15.75" x14ac:dyDescent="0.2">
      <c r="A66" s="25" t="s">
        <v>133</v>
      </c>
      <c r="B66" s="26">
        <f t="shared" si="0"/>
        <v>0</v>
      </c>
      <c r="C66" s="26"/>
      <c r="D66" s="26"/>
      <c r="E66" s="26">
        <f t="shared" si="1"/>
        <v>0</v>
      </c>
      <c r="F66" s="26"/>
      <c r="G66" s="26"/>
      <c r="H66" s="26">
        <f t="shared" si="2"/>
        <v>22380</v>
      </c>
      <c r="I66" s="26">
        <v>21195</v>
      </c>
      <c r="J66" s="26">
        <v>1185</v>
      </c>
      <c r="K66" s="26">
        <f t="shared" si="3"/>
        <v>396</v>
      </c>
      <c r="L66" s="26">
        <v>396</v>
      </c>
      <c r="M66" s="26">
        <v>0</v>
      </c>
      <c r="N66" s="26">
        <f t="shared" si="4"/>
        <v>0</v>
      </c>
      <c r="O66" s="26">
        <v>0</v>
      </c>
      <c r="P66" s="26">
        <v>0</v>
      </c>
      <c r="Q66" s="26">
        <f t="shared" si="5"/>
        <v>20451</v>
      </c>
      <c r="R66" s="26">
        <v>17178</v>
      </c>
      <c r="S66" s="26">
        <v>3273</v>
      </c>
      <c r="T66" s="26">
        <f t="shared" si="6"/>
        <v>242</v>
      </c>
      <c r="U66" s="26">
        <f t="shared" si="7"/>
        <v>242</v>
      </c>
      <c r="V66" s="26">
        <f t="shared" si="8"/>
        <v>0</v>
      </c>
      <c r="W66" s="26">
        <f t="shared" si="9"/>
        <v>242</v>
      </c>
      <c r="X66" s="26">
        <v>242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0</v>
      </c>
      <c r="AI66" s="26">
        <v>0</v>
      </c>
      <c r="AJ66" s="26">
        <f t="shared" si="10"/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f t="shared" si="29"/>
        <v>0</v>
      </c>
      <c r="AT66" s="26">
        <f t="shared" si="30"/>
        <v>0</v>
      </c>
      <c r="AU66" s="26">
        <v>0</v>
      </c>
      <c r="AV66" s="26">
        <v>0</v>
      </c>
      <c r="AW66" s="26">
        <f t="shared" si="11"/>
        <v>0</v>
      </c>
      <c r="AX66" s="26">
        <v>0</v>
      </c>
      <c r="AY66" s="26">
        <v>0</v>
      </c>
      <c r="AZ66" s="26">
        <f t="shared" si="12"/>
        <v>0</v>
      </c>
      <c r="BA66" s="26">
        <v>0</v>
      </c>
      <c r="BB66" s="26">
        <v>0</v>
      </c>
      <c r="BC66" s="26">
        <v>0</v>
      </c>
      <c r="BD66" s="26">
        <f t="shared" si="13"/>
        <v>0</v>
      </c>
      <c r="BE66" s="26">
        <v>0</v>
      </c>
      <c r="BF66" s="26">
        <v>0</v>
      </c>
      <c r="BG66" s="26">
        <f t="shared" si="14"/>
        <v>0</v>
      </c>
      <c r="BH66" s="26">
        <v>0</v>
      </c>
      <c r="BI66" s="26">
        <v>0</v>
      </c>
      <c r="BJ66" s="26">
        <f t="shared" si="15"/>
        <v>0</v>
      </c>
      <c r="BK66" s="26">
        <v>0</v>
      </c>
      <c r="BL66" s="26">
        <v>0</v>
      </c>
      <c r="BM66" s="26">
        <f t="shared" si="16"/>
        <v>0</v>
      </c>
      <c r="BN66" s="26">
        <v>0</v>
      </c>
      <c r="BO66" s="26">
        <v>0</v>
      </c>
      <c r="BP66" s="26">
        <v>0</v>
      </c>
      <c r="BQ66" s="26">
        <v>0</v>
      </c>
      <c r="BR66" s="26">
        <v>0</v>
      </c>
      <c r="BS66" s="26">
        <f t="shared" si="17"/>
        <v>0</v>
      </c>
      <c r="BT66" s="26">
        <v>0</v>
      </c>
      <c r="BU66" s="26">
        <v>0</v>
      </c>
      <c r="BV66" s="26">
        <f t="shared" si="18"/>
        <v>0</v>
      </c>
      <c r="BW66" s="26">
        <v>0</v>
      </c>
      <c r="BX66" s="26">
        <v>0</v>
      </c>
      <c r="BY66" s="26">
        <f t="shared" si="19"/>
        <v>0</v>
      </c>
      <c r="BZ66" s="26">
        <v>0</v>
      </c>
      <c r="CA66" s="26">
        <v>0</v>
      </c>
      <c r="CB66" s="26">
        <f t="shared" si="20"/>
        <v>0</v>
      </c>
      <c r="CC66" s="26">
        <v>0</v>
      </c>
      <c r="CD66" s="26">
        <v>0</v>
      </c>
      <c r="CE66" s="26">
        <f t="shared" si="21"/>
        <v>0</v>
      </c>
      <c r="CF66" s="26">
        <v>0</v>
      </c>
      <c r="CG66" s="26">
        <v>0</v>
      </c>
      <c r="CH66" s="26">
        <f t="shared" si="22"/>
        <v>0</v>
      </c>
      <c r="CI66" s="26">
        <v>0</v>
      </c>
      <c r="CJ66" s="26">
        <v>0</v>
      </c>
      <c r="CK66" s="26">
        <f t="shared" si="23"/>
        <v>0</v>
      </c>
      <c r="CL66" s="26">
        <v>0</v>
      </c>
      <c r="CM66" s="26">
        <v>0</v>
      </c>
      <c r="CN66" s="26">
        <f t="shared" si="24"/>
        <v>0</v>
      </c>
      <c r="CO66" s="26">
        <v>0</v>
      </c>
      <c r="CP66" s="26">
        <v>0</v>
      </c>
      <c r="CQ66" s="26">
        <f t="shared" si="25"/>
        <v>0</v>
      </c>
      <c r="CR66" s="26">
        <v>0</v>
      </c>
      <c r="CS66" s="26">
        <v>0</v>
      </c>
      <c r="CT66" s="26">
        <f t="shared" si="34"/>
        <v>0</v>
      </c>
      <c r="CU66" s="26">
        <f t="shared" si="34"/>
        <v>0</v>
      </c>
      <c r="CV66" s="26">
        <f t="shared" si="34"/>
        <v>0</v>
      </c>
      <c r="CW66" s="26">
        <f t="shared" si="32"/>
        <v>0</v>
      </c>
      <c r="CX66" s="26">
        <v>0</v>
      </c>
      <c r="CY66" s="26">
        <v>0</v>
      </c>
      <c r="CZ66" s="26">
        <f t="shared" si="26"/>
        <v>0</v>
      </c>
      <c r="DA66" s="26">
        <v>0</v>
      </c>
      <c r="DB66" s="26">
        <v>0</v>
      </c>
      <c r="DC66" s="26">
        <f t="shared" si="27"/>
        <v>0</v>
      </c>
      <c r="DD66" s="26"/>
      <c r="DE66" s="26"/>
      <c r="DF66" s="27">
        <f t="shared" si="33"/>
        <v>43469</v>
      </c>
      <c r="DG66" s="27">
        <f t="shared" si="33"/>
        <v>39011</v>
      </c>
      <c r="DH66" s="27">
        <f t="shared" si="33"/>
        <v>4458</v>
      </c>
    </row>
    <row r="67" spans="1:112" ht="15.75" x14ac:dyDescent="0.2">
      <c r="A67" s="25" t="s">
        <v>134</v>
      </c>
      <c r="B67" s="26">
        <f t="shared" si="0"/>
        <v>0</v>
      </c>
      <c r="C67" s="26"/>
      <c r="D67" s="26"/>
      <c r="E67" s="26">
        <f t="shared" si="1"/>
        <v>0</v>
      </c>
      <c r="F67" s="26">
        <v>0</v>
      </c>
      <c r="G67" s="26">
        <v>0</v>
      </c>
      <c r="H67" s="26">
        <f t="shared" si="2"/>
        <v>14172</v>
      </c>
      <c r="I67" s="26">
        <v>12716</v>
      </c>
      <c r="J67" s="26">
        <v>1456</v>
      </c>
      <c r="K67" s="26">
        <f t="shared" si="3"/>
        <v>6510</v>
      </c>
      <c r="L67" s="26">
        <v>6510</v>
      </c>
      <c r="M67" s="26">
        <v>0</v>
      </c>
      <c r="N67" s="26">
        <f t="shared" si="4"/>
        <v>1440</v>
      </c>
      <c r="O67" s="26">
        <v>1440</v>
      </c>
      <c r="P67" s="26">
        <v>0</v>
      </c>
      <c r="Q67" s="26">
        <f t="shared" si="5"/>
        <v>8746</v>
      </c>
      <c r="R67" s="26">
        <v>8746</v>
      </c>
      <c r="S67" s="26">
        <v>0</v>
      </c>
      <c r="T67" s="26">
        <f t="shared" si="6"/>
        <v>3377</v>
      </c>
      <c r="U67" s="26">
        <f t="shared" si="7"/>
        <v>3377</v>
      </c>
      <c r="V67" s="26">
        <f t="shared" si="8"/>
        <v>0</v>
      </c>
      <c r="W67" s="26">
        <f t="shared" si="9"/>
        <v>3377</v>
      </c>
      <c r="X67" s="26">
        <v>3377</v>
      </c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>
        <f t="shared" si="10"/>
        <v>0</v>
      </c>
      <c r="AK67" s="26"/>
      <c r="AL67" s="26"/>
      <c r="AM67" s="26"/>
      <c r="AN67" s="26"/>
      <c r="AO67" s="26"/>
      <c r="AP67" s="26"/>
      <c r="AQ67" s="26"/>
      <c r="AR67" s="26"/>
      <c r="AS67" s="26">
        <f t="shared" si="29"/>
        <v>0</v>
      </c>
      <c r="AT67" s="26">
        <f t="shared" si="30"/>
        <v>0</v>
      </c>
      <c r="AU67" s="26"/>
      <c r="AV67" s="26"/>
      <c r="AW67" s="26">
        <f t="shared" si="11"/>
        <v>0</v>
      </c>
      <c r="AX67" s="26"/>
      <c r="AY67" s="26"/>
      <c r="AZ67" s="26">
        <f t="shared" si="12"/>
        <v>0</v>
      </c>
      <c r="BA67" s="26"/>
      <c r="BB67" s="26"/>
      <c r="BC67" s="26"/>
      <c r="BD67" s="26">
        <f t="shared" si="13"/>
        <v>0</v>
      </c>
      <c r="BE67" s="26"/>
      <c r="BF67" s="26"/>
      <c r="BG67" s="26">
        <f t="shared" si="14"/>
        <v>0</v>
      </c>
      <c r="BH67" s="26"/>
      <c r="BI67" s="26"/>
      <c r="BJ67" s="26">
        <f t="shared" si="15"/>
        <v>0</v>
      </c>
      <c r="BK67" s="26"/>
      <c r="BL67" s="26"/>
      <c r="BM67" s="26">
        <f t="shared" si="16"/>
        <v>0</v>
      </c>
      <c r="BN67" s="26"/>
      <c r="BO67" s="26"/>
      <c r="BP67" s="26"/>
      <c r="BQ67" s="26"/>
      <c r="BR67" s="26"/>
      <c r="BS67" s="26">
        <f t="shared" si="17"/>
        <v>0</v>
      </c>
      <c r="BT67" s="26"/>
      <c r="BU67" s="26"/>
      <c r="BV67" s="26">
        <f t="shared" si="18"/>
        <v>0</v>
      </c>
      <c r="BW67" s="26"/>
      <c r="BX67" s="26"/>
      <c r="BY67" s="26">
        <f t="shared" si="19"/>
        <v>0</v>
      </c>
      <c r="BZ67" s="26"/>
      <c r="CA67" s="26"/>
      <c r="CB67" s="26">
        <f t="shared" si="20"/>
        <v>0</v>
      </c>
      <c r="CC67" s="26"/>
      <c r="CD67" s="26"/>
      <c r="CE67" s="26">
        <f t="shared" si="21"/>
        <v>0</v>
      </c>
      <c r="CF67" s="26"/>
      <c r="CG67" s="26"/>
      <c r="CH67" s="26">
        <f t="shared" si="22"/>
        <v>0</v>
      </c>
      <c r="CI67" s="26"/>
      <c r="CJ67" s="26"/>
      <c r="CK67" s="26">
        <f t="shared" si="23"/>
        <v>0</v>
      </c>
      <c r="CL67" s="26"/>
      <c r="CM67" s="26"/>
      <c r="CN67" s="26">
        <f t="shared" si="24"/>
        <v>0</v>
      </c>
      <c r="CO67" s="26"/>
      <c r="CP67" s="26"/>
      <c r="CQ67" s="26">
        <f t="shared" si="25"/>
        <v>0</v>
      </c>
      <c r="CR67" s="26"/>
      <c r="CS67" s="26"/>
      <c r="CT67" s="26">
        <f t="shared" si="34"/>
        <v>0</v>
      </c>
      <c r="CU67" s="26">
        <f t="shared" si="34"/>
        <v>0</v>
      </c>
      <c r="CV67" s="26">
        <f t="shared" si="34"/>
        <v>0</v>
      </c>
      <c r="CW67" s="26">
        <f t="shared" si="32"/>
        <v>0</v>
      </c>
      <c r="CX67" s="26"/>
      <c r="CY67" s="26"/>
      <c r="CZ67" s="26">
        <f t="shared" si="26"/>
        <v>0</v>
      </c>
      <c r="DA67" s="26"/>
      <c r="DB67" s="26"/>
      <c r="DC67" s="26">
        <f t="shared" si="27"/>
        <v>0</v>
      </c>
      <c r="DD67" s="26"/>
      <c r="DE67" s="26"/>
      <c r="DF67" s="27">
        <f t="shared" si="33"/>
        <v>34245</v>
      </c>
      <c r="DG67" s="27">
        <f t="shared" si="33"/>
        <v>32789</v>
      </c>
      <c r="DH67" s="27">
        <f t="shared" si="33"/>
        <v>1456</v>
      </c>
    </row>
    <row r="68" spans="1:112" ht="15.75" x14ac:dyDescent="0.2">
      <c r="A68" s="25" t="s">
        <v>135</v>
      </c>
      <c r="B68" s="26">
        <f t="shared" si="0"/>
        <v>0</v>
      </c>
      <c r="C68" s="26"/>
      <c r="D68" s="26"/>
      <c r="E68" s="26">
        <f t="shared" si="1"/>
        <v>0</v>
      </c>
      <c r="F68" s="26"/>
      <c r="G68" s="26"/>
      <c r="H68" s="26">
        <f t="shared" si="2"/>
        <v>0</v>
      </c>
      <c r="I68" s="26"/>
      <c r="J68" s="26"/>
      <c r="K68" s="26">
        <f t="shared" si="3"/>
        <v>10000</v>
      </c>
      <c r="L68" s="26">
        <v>10000</v>
      </c>
      <c r="M68" s="26">
        <v>0</v>
      </c>
      <c r="N68" s="26">
        <f t="shared" si="4"/>
        <v>0</v>
      </c>
      <c r="O68" s="26">
        <v>0</v>
      </c>
      <c r="P68" s="26">
        <v>0</v>
      </c>
      <c r="Q68" s="26">
        <f t="shared" si="5"/>
        <v>0</v>
      </c>
      <c r="R68" s="26">
        <v>0</v>
      </c>
      <c r="S68" s="26">
        <v>0</v>
      </c>
      <c r="T68" s="26">
        <f t="shared" si="6"/>
        <v>263</v>
      </c>
      <c r="U68" s="26">
        <f t="shared" si="7"/>
        <v>263</v>
      </c>
      <c r="V68" s="26">
        <f t="shared" si="8"/>
        <v>0</v>
      </c>
      <c r="W68" s="26">
        <f t="shared" si="9"/>
        <v>263</v>
      </c>
      <c r="X68" s="26">
        <v>263</v>
      </c>
      <c r="Y68" s="26">
        <v>0</v>
      </c>
      <c r="Z68" s="26">
        <v>0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>
        <f t="shared" si="10"/>
        <v>0</v>
      </c>
      <c r="AK68" s="26"/>
      <c r="AL68" s="26"/>
      <c r="AM68" s="26"/>
      <c r="AN68" s="26"/>
      <c r="AO68" s="26"/>
      <c r="AP68" s="26"/>
      <c r="AQ68" s="26"/>
      <c r="AR68" s="26"/>
      <c r="AS68" s="26">
        <f t="shared" si="29"/>
        <v>0</v>
      </c>
      <c r="AT68" s="26">
        <f t="shared" si="30"/>
        <v>0</v>
      </c>
      <c r="AU68" s="26"/>
      <c r="AV68" s="26"/>
      <c r="AW68" s="26">
        <f t="shared" si="11"/>
        <v>0</v>
      </c>
      <c r="AX68" s="26"/>
      <c r="AY68" s="26"/>
      <c r="AZ68" s="26">
        <f t="shared" si="12"/>
        <v>0</v>
      </c>
      <c r="BA68" s="26"/>
      <c r="BB68" s="26"/>
      <c r="BC68" s="26"/>
      <c r="BD68" s="26">
        <f t="shared" si="13"/>
        <v>0</v>
      </c>
      <c r="BE68" s="26"/>
      <c r="BF68" s="26"/>
      <c r="BG68" s="26">
        <f t="shared" si="14"/>
        <v>0</v>
      </c>
      <c r="BH68" s="26"/>
      <c r="BI68" s="26"/>
      <c r="BJ68" s="26">
        <f t="shared" si="15"/>
        <v>0</v>
      </c>
      <c r="BK68" s="26"/>
      <c r="BL68" s="26"/>
      <c r="BM68" s="26">
        <f t="shared" si="16"/>
        <v>0</v>
      </c>
      <c r="BN68" s="26"/>
      <c r="BO68" s="26"/>
      <c r="BP68" s="26"/>
      <c r="BQ68" s="26"/>
      <c r="BR68" s="26"/>
      <c r="BS68" s="26">
        <f t="shared" si="17"/>
        <v>0</v>
      </c>
      <c r="BT68" s="26"/>
      <c r="BU68" s="26"/>
      <c r="BV68" s="26">
        <f t="shared" si="18"/>
        <v>0</v>
      </c>
      <c r="BW68" s="26"/>
      <c r="BX68" s="26"/>
      <c r="BY68" s="26">
        <f t="shared" si="19"/>
        <v>0</v>
      </c>
      <c r="BZ68" s="26"/>
      <c r="CA68" s="26"/>
      <c r="CB68" s="26">
        <f t="shared" si="20"/>
        <v>0</v>
      </c>
      <c r="CC68" s="26"/>
      <c r="CD68" s="26"/>
      <c r="CE68" s="26">
        <f t="shared" si="21"/>
        <v>0</v>
      </c>
      <c r="CF68" s="26"/>
      <c r="CG68" s="26"/>
      <c r="CH68" s="26">
        <f t="shared" si="22"/>
        <v>0</v>
      </c>
      <c r="CI68" s="26"/>
      <c r="CJ68" s="26"/>
      <c r="CK68" s="26">
        <f t="shared" si="23"/>
        <v>0</v>
      </c>
      <c r="CL68" s="26"/>
      <c r="CM68" s="26"/>
      <c r="CN68" s="26">
        <f t="shared" si="24"/>
        <v>0</v>
      </c>
      <c r="CO68" s="26"/>
      <c r="CP68" s="26"/>
      <c r="CQ68" s="26">
        <f t="shared" si="25"/>
        <v>0</v>
      </c>
      <c r="CR68" s="26"/>
      <c r="CS68" s="26"/>
      <c r="CT68" s="26">
        <f t="shared" si="34"/>
        <v>0</v>
      </c>
      <c r="CU68" s="26">
        <f t="shared" si="34"/>
        <v>0</v>
      </c>
      <c r="CV68" s="26">
        <f t="shared" si="34"/>
        <v>0</v>
      </c>
      <c r="CW68" s="26">
        <f t="shared" si="32"/>
        <v>0</v>
      </c>
      <c r="CX68" s="26"/>
      <c r="CY68" s="26"/>
      <c r="CZ68" s="26">
        <f t="shared" si="26"/>
        <v>0</v>
      </c>
      <c r="DA68" s="26"/>
      <c r="DB68" s="26"/>
      <c r="DC68" s="26">
        <f t="shared" si="27"/>
        <v>0</v>
      </c>
      <c r="DD68" s="26"/>
      <c r="DE68" s="26"/>
      <c r="DF68" s="27">
        <f t="shared" si="33"/>
        <v>10263</v>
      </c>
      <c r="DG68" s="27">
        <f t="shared" si="33"/>
        <v>10263</v>
      </c>
      <c r="DH68" s="27">
        <f t="shared" si="33"/>
        <v>0</v>
      </c>
    </row>
    <row r="69" spans="1:112" ht="15.75" x14ac:dyDescent="0.2">
      <c r="A69" s="25" t="s">
        <v>136</v>
      </c>
      <c r="B69" s="26">
        <f t="shared" si="0"/>
        <v>0</v>
      </c>
      <c r="C69" s="26"/>
      <c r="D69" s="26"/>
      <c r="E69" s="26">
        <f t="shared" si="1"/>
        <v>0</v>
      </c>
      <c r="F69" s="26"/>
      <c r="G69" s="26"/>
      <c r="H69" s="26">
        <f t="shared" si="2"/>
        <v>0</v>
      </c>
      <c r="I69" s="26"/>
      <c r="J69" s="26"/>
      <c r="K69" s="26">
        <f t="shared" si="3"/>
        <v>0</v>
      </c>
      <c r="L69" s="26">
        <v>0</v>
      </c>
      <c r="M69" s="26">
        <v>0</v>
      </c>
      <c r="N69" s="26">
        <f t="shared" si="4"/>
        <v>0</v>
      </c>
      <c r="O69" s="26">
        <v>0</v>
      </c>
      <c r="P69" s="26">
        <v>0</v>
      </c>
      <c r="Q69" s="26">
        <f t="shared" si="5"/>
        <v>3501</v>
      </c>
      <c r="R69" s="26">
        <v>2600</v>
      </c>
      <c r="S69" s="26">
        <v>901</v>
      </c>
      <c r="T69" s="26">
        <f t="shared" si="6"/>
        <v>1400</v>
      </c>
      <c r="U69" s="26">
        <f t="shared" si="7"/>
        <v>1300</v>
      </c>
      <c r="V69" s="26">
        <f t="shared" si="8"/>
        <v>100</v>
      </c>
      <c r="W69" s="26">
        <f t="shared" si="9"/>
        <v>1300</v>
      </c>
      <c r="X69" s="26">
        <v>0</v>
      </c>
      <c r="Y69" s="26">
        <v>1300</v>
      </c>
      <c r="Z69" s="26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f t="shared" si="10"/>
        <v>100</v>
      </c>
      <c r="AK69" s="26">
        <v>0</v>
      </c>
      <c r="AL69" s="26">
        <v>100</v>
      </c>
      <c r="AM69" s="26"/>
      <c r="AN69" s="26"/>
      <c r="AO69" s="26"/>
      <c r="AP69" s="26"/>
      <c r="AQ69" s="26"/>
      <c r="AR69" s="26"/>
      <c r="AS69" s="26">
        <f t="shared" si="29"/>
        <v>0</v>
      </c>
      <c r="AT69" s="26">
        <f t="shared" si="30"/>
        <v>0</v>
      </c>
      <c r="AU69" s="26"/>
      <c r="AV69" s="26"/>
      <c r="AW69" s="26">
        <f t="shared" si="11"/>
        <v>0</v>
      </c>
      <c r="AX69" s="26"/>
      <c r="AY69" s="26"/>
      <c r="AZ69" s="26">
        <f t="shared" si="12"/>
        <v>0</v>
      </c>
      <c r="BA69" s="26"/>
      <c r="BB69" s="26"/>
      <c r="BC69" s="26"/>
      <c r="BD69" s="26">
        <f t="shared" si="13"/>
        <v>0</v>
      </c>
      <c r="BE69" s="26"/>
      <c r="BF69" s="26"/>
      <c r="BG69" s="26">
        <f t="shared" si="14"/>
        <v>0</v>
      </c>
      <c r="BH69" s="26"/>
      <c r="BI69" s="26"/>
      <c r="BJ69" s="26">
        <f t="shared" si="15"/>
        <v>0</v>
      </c>
      <c r="BK69" s="26"/>
      <c r="BL69" s="26"/>
      <c r="BM69" s="26">
        <f t="shared" si="16"/>
        <v>0</v>
      </c>
      <c r="BN69" s="26"/>
      <c r="BO69" s="26"/>
      <c r="BP69" s="26"/>
      <c r="BQ69" s="26"/>
      <c r="BR69" s="26"/>
      <c r="BS69" s="26">
        <f t="shared" si="17"/>
        <v>0</v>
      </c>
      <c r="BT69" s="26"/>
      <c r="BU69" s="26"/>
      <c r="BV69" s="26">
        <f t="shared" si="18"/>
        <v>0</v>
      </c>
      <c r="BW69" s="26"/>
      <c r="BX69" s="26"/>
      <c r="BY69" s="26">
        <f t="shared" si="19"/>
        <v>0</v>
      </c>
      <c r="BZ69" s="26"/>
      <c r="CA69" s="26"/>
      <c r="CB69" s="26">
        <f t="shared" si="20"/>
        <v>0</v>
      </c>
      <c r="CC69" s="26"/>
      <c r="CD69" s="26"/>
      <c r="CE69" s="26">
        <f t="shared" si="21"/>
        <v>0</v>
      </c>
      <c r="CF69" s="26"/>
      <c r="CG69" s="26"/>
      <c r="CH69" s="26">
        <f t="shared" si="22"/>
        <v>0</v>
      </c>
      <c r="CI69" s="26"/>
      <c r="CJ69" s="26"/>
      <c r="CK69" s="26">
        <f t="shared" si="23"/>
        <v>0</v>
      </c>
      <c r="CL69" s="26"/>
      <c r="CM69" s="26"/>
      <c r="CN69" s="26">
        <f t="shared" si="24"/>
        <v>0</v>
      </c>
      <c r="CO69" s="26"/>
      <c r="CP69" s="26"/>
      <c r="CQ69" s="26">
        <f t="shared" si="25"/>
        <v>0</v>
      </c>
      <c r="CR69" s="26"/>
      <c r="CS69" s="26"/>
      <c r="CT69" s="26">
        <f t="shared" si="34"/>
        <v>0</v>
      </c>
      <c r="CU69" s="26">
        <f t="shared" si="34"/>
        <v>0</v>
      </c>
      <c r="CV69" s="26">
        <f t="shared" si="34"/>
        <v>0</v>
      </c>
      <c r="CW69" s="26">
        <f t="shared" si="32"/>
        <v>0</v>
      </c>
      <c r="CX69" s="26"/>
      <c r="CY69" s="26"/>
      <c r="CZ69" s="26">
        <f t="shared" si="26"/>
        <v>0</v>
      </c>
      <c r="DA69" s="26"/>
      <c r="DB69" s="26"/>
      <c r="DC69" s="26">
        <f t="shared" si="27"/>
        <v>0</v>
      </c>
      <c r="DD69" s="26"/>
      <c r="DE69" s="26"/>
      <c r="DF69" s="27">
        <f t="shared" si="33"/>
        <v>4901</v>
      </c>
      <c r="DG69" s="27">
        <f t="shared" si="33"/>
        <v>3900</v>
      </c>
      <c r="DH69" s="27">
        <f t="shared" si="33"/>
        <v>1001</v>
      </c>
    </row>
    <row r="70" spans="1:112" ht="15.75" x14ac:dyDescent="0.2">
      <c r="A70" s="25" t="s">
        <v>137</v>
      </c>
      <c r="B70" s="26">
        <f t="shared" si="0"/>
        <v>0</v>
      </c>
      <c r="C70" s="26"/>
      <c r="D70" s="26"/>
      <c r="E70" s="26">
        <f t="shared" si="1"/>
        <v>0</v>
      </c>
      <c r="F70" s="26"/>
      <c r="G70" s="26"/>
      <c r="H70" s="26">
        <f t="shared" si="2"/>
        <v>0</v>
      </c>
      <c r="I70" s="26"/>
      <c r="J70" s="26"/>
      <c r="K70" s="26">
        <f t="shared" si="3"/>
        <v>0</v>
      </c>
      <c r="L70" s="26"/>
      <c r="M70" s="26"/>
      <c r="N70" s="26">
        <f t="shared" si="4"/>
        <v>0</v>
      </c>
      <c r="O70" s="26"/>
      <c r="P70" s="26"/>
      <c r="Q70" s="26">
        <f t="shared" si="5"/>
        <v>5924</v>
      </c>
      <c r="R70" s="26">
        <v>5924</v>
      </c>
      <c r="S70" s="26">
        <v>0</v>
      </c>
      <c r="T70" s="26">
        <f t="shared" si="6"/>
        <v>1076</v>
      </c>
      <c r="U70" s="26">
        <f t="shared" si="7"/>
        <v>1076</v>
      </c>
      <c r="V70" s="26">
        <f t="shared" si="8"/>
        <v>0</v>
      </c>
      <c r="W70" s="26">
        <f t="shared" si="9"/>
        <v>1076</v>
      </c>
      <c r="X70" s="26">
        <v>1076</v>
      </c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>
        <f t="shared" si="10"/>
        <v>0</v>
      </c>
      <c r="AK70" s="26"/>
      <c r="AL70" s="26"/>
      <c r="AM70" s="26"/>
      <c r="AN70" s="26"/>
      <c r="AO70" s="26"/>
      <c r="AP70" s="26"/>
      <c r="AQ70" s="26"/>
      <c r="AR70" s="26"/>
      <c r="AS70" s="26">
        <f t="shared" si="29"/>
        <v>0</v>
      </c>
      <c r="AT70" s="26">
        <f t="shared" si="30"/>
        <v>0</v>
      </c>
      <c r="AU70" s="26"/>
      <c r="AV70" s="26"/>
      <c r="AW70" s="26">
        <f t="shared" si="11"/>
        <v>0</v>
      </c>
      <c r="AX70" s="26"/>
      <c r="AY70" s="26"/>
      <c r="AZ70" s="26">
        <f t="shared" si="12"/>
        <v>0</v>
      </c>
      <c r="BA70" s="26"/>
      <c r="BB70" s="26"/>
      <c r="BC70" s="26"/>
      <c r="BD70" s="26">
        <f t="shared" si="13"/>
        <v>0</v>
      </c>
      <c r="BE70" s="26"/>
      <c r="BF70" s="26"/>
      <c r="BG70" s="26">
        <f t="shared" si="14"/>
        <v>0</v>
      </c>
      <c r="BH70" s="26"/>
      <c r="BI70" s="26"/>
      <c r="BJ70" s="26">
        <f t="shared" si="15"/>
        <v>0</v>
      </c>
      <c r="BK70" s="26"/>
      <c r="BL70" s="26"/>
      <c r="BM70" s="26">
        <f t="shared" si="16"/>
        <v>0</v>
      </c>
      <c r="BN70" s="26"/>
      <c r="BO70" s="26"/>
      <c r="BP70" s="26"/>
      <c r="BQ70" s="26"/>
      <c r="BR70" s="26"/>
      <c r="BS70" s="26">
        <f t="shared" si="17"/>
        <v>0</v>
      </c>
      <c r="BT70" s="26"/>
      <c r="BU70" s="26"/>
      <c r="BV70" s="26">
        <f t="shared" si="18"/>
        <v>0</v>
      </c>
      <c r="BW70" s="26"/>
      <c r="BX70" s="26"/>
      <c r="BY70" s="26">
        <f t="shared" si="19"/>
        <v>0</v>
      </c>
      <c r="BZ70" s="26"/>
      <c r="CA70" s="26"/>
      <c r="CB70" s="26">
        <f t="shared" si="20"/>
        <v>0</v>
      </c>
      <c r="CC70" s="26"/>
      <c r="CD70" s="26"/>
      <c r="CE70" s="26">
        <f t="shared" si="21"/>
        <v>0</v>
      </c>
      <c r="CF70" s="26"/>
      <c r="CG70" s="26"/>
      <c r="CH70" s="26">
        <f t="shared" si="22"/>
        <v>0</v>
      </c>
      <c r="CI70" s="26"/>
      <c r="CJ70" s="26"/>
      <c r="CK70" s="26">
        <f t="shared" si="23"/>
        <v>0</v>
      </c>
      <c r="CL70" s="26"/>
      <c r="CM70" s="26"/>
      <c r="CN70" s="26">
        <f t="shared" si="24"/>
        <v>0</v>
      </c>
      <c r="CO70" s="26"/>
      <c r="CP70" s="26"/>
      <c r="CQ70" s="26">
        <f t="shared" si="25"/>
        <v>0</v>
      </c>
      <c r="CR70" s="26"/>
      <c r="CS70" s="26"/>
      <c r="CT70" s="26">
        <f t="shared" si="34"/>
        <v>0</v>
      </c>
      <c r="CU70" s="26">
        <f t="shared" si="34"/>
        <v>0</v>
      </c>
      <c r="CV70" s="26">
        <f t="shared" si="34"/>
        <v>0</v>
      </c>
      <c r="CW70" s="26">
        <f t="shared" si="32"/>
        <v>0</v>
      </c>
      <c r="CX70" s="26"/>
      <c r="CY70" s="26"/>
      <c r="CZ70" s="26">
        <f t="shared" si="26"/>
        <v>0</v>
      </c>
      <c r="DA70" s="26"/>
      <c r="DB70" s="26"/>
      <c r="DC70" s="26">
        <f t="shared" si="27"/>
        <v>0</v>
      </c>
      <c r="DD70" s="26"/>
      <c r="DE70" s="26"/>
      <c r="DF70" s="27">
        <f t="shared" si="33"/>
        <v>7000</v>
      </c>
      <c r="DG70" s="27">
        <f t="shared" si="33"/>
        <v>7000</v>
      </c>
      <c r="DH70" s="27">
        <f t="shared" si="33"/>
        <v>0</v>
      </c>
    </row>
    <row r="71" spans="1:112" ht="15.75" x14ac:dyDescent="0.2">
      <c r="A71" s="25" t="s">
        <v>138</v>
      </c>
      <c r="B71" s="26">
        <f t="shared" ref="B71:B86" si="35">C71+D71</f>
        <v>0</v>
      </c>
      <c r="C71" s="26"/>
      <c r="D71" s="26"/>
      <c r="E71" s="26">
        <f t="shared" ref="E71:E85" si="36">F71+G71</f>
        <v>0</v>
      </c>
      <c r="F71" s="26"/>
      <c r="G71" s="26"/>
      <c r="H71" s="26">
        <f t="shared" ref="H71:H85" si="37">J71+I71</f>
        <v>0</v>
      </c>
      <c r="I71" s="26"/>
      <c r="J71" s="26"/>
      <c r="K71" s="26">
        <f t="shared" ref="K71:K85" si="38">SUM(L71:M71)</f>
        <v>37170</v>
      </c>
      <c r="L71" s="26">
        <v>37170</v>
      </c>
      <c r="M71" s="26">
        <v>0</v>
      </c>
      <c r="N71" s="26">
        <f t="shared" ref="N71:N83" si="39">SUM(O71:P71)</f>
        <v>6350</v>
      </c>
      <c r="O71" s="26">
        <v>6350</v>
      </c>
      <c r="P71" s="26">
        <v>0</v>
      </c>
      <c r="Q71" s="26">
        <f t="shared" ref="Q71:Q83" si="40">SUM(R71:S71)</f>
        <v>27130</v>
      </c>
      <c r="R71" s="26">
        <v>27130</v>
      </c>
      <c r="S71" s="26">
        <v>0</v>
      </c>
      <c r="T71" s="26">
        <f t="shared" ref="T71:T83" si="41">SUM(U71:V71)</f>
        <v>5350</v>
      </c>
      <c r="U71" s="26">
        <f t="shared" ref="U71:U83" si="42">W71+AU71+AX71+BA71+BC71+BE71+BH71+BK71+BN71+BP71+BQ71+BR71+BT71+BW71+BZ71+CC71+CF71+CI71+CL71+CO71+CR71+CU71</f>
        <v>5350</v>
      </c>
      <c r="V71" s="26">
        <f t="shared" ref="V71:V83" si="43">AJ71+AV71+AY71+BB71+BF71+BI71+BL71+BO71+BU71+BX71+CA71+CD71+CG71+CJ71+CM71+CP71+CS71+CV71</f>
        <v>0</v>
      </c>
      <c r="W71" s="26">
        <f t="shared" ref="W71:W83" si="44">X71+Y71+Z71+AA71+AB71+AC71+AD71+AE71+AF71+AG71+AH71+AI71</f>
        <v>5350</v>
      </c>
      <c r="X71" s="26">
        <v>5350</v>
      </c>
      <c r="Y71" s="26">
        <v>0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>
        <f t="shared" ref="AJ71:AJ83" si="45">AK71+AL71+AM71+AN71+AO71+AP71+AQ71+AR71</f>
        <v>0</v>
      </c>
      <c r="AK71" s="26"/>
      <c r="AL71" s="26"/>
      <c r="AM71" s="26"/>
      <c r="AN71" s="26"/>
      <c r="AO71" s="26"/>
      <c r="AP71" s="26"/>
      <c r="AQ71" s="26"/>
      <c r="AR71" s="26"/>
      <c r="AS71" s="26">
        <f t="shared" si="29"/>
        <v>0</v>
      </c>
      <c r="AT71" s="26">
        <f t="shared" si="30"/>
        <v>0</v>
      </c>
      <c r="AU71" s="26"/>
      <c r="AV71" s="26"/>
      <c r="AW71" s="26">
        <f t="shared" ref="AW71:AW83" si="46">AX71+AY71</f>
        <v>0</v>
      </c>
      <c r="AX71" s="26"/>
      <c r="AY71" s="26"/>
      <c r="AZ71" s="26">
        <f t="shared" ref="AZ71:AZ83" si="47">BA71+BC71+BB71</f>
        <v>0</v>
      </c>
      <c r="BA71" s="26"/>
      <c r="BB71" s="26"/>
      <c r="BC71" s="26"/>
      <c r="BD71" s="26">
        <f t="shared" ref="BD71:BD83" si="48">BE71+BF71</f>
        <v>0</v>
      </c>
      <c r="BE71" s="26"/>
      <c r="BF71" s="26"/>
      <c r="BG71" s="26">
        <f t="shared" ref="BG71:BG83" si="49">BH71+BI71</f>
        <v>0</v>
      </c>
      <c r="BH71" s="26"/>
      <c r="BI71" s="26"/>
      <c r="BJ71" s="26">
        <f t="shared" ref="BJ71:BJ83" si="50">BK71+BL71</f>
        <v>0</v>
      </c>
      <c r="BK71" s="26"/>
      <c r="BL71" s="26"/>
      <c r="BM71" s="26">
        <f t="shared" ref="BM71:BM83" si="51">BN71+BO71+BP71+BQ71+BR71+BS71+BV71+BY71</f>
        <v>0</v>
      </c>
      <c r="BN71" s="26"/>
      <c r="BO71" s="26"/>
      <c r="BP71" s="26"/>
      <c r="BQ71" s="26"/>
      <c r="BR71" s="26"/>
      <c r="BS71" s="26">
        <f t="shared" ref="BS71:BS83" si="52">BT71+BU71</f>
        <v>0</v>
      </c>
      <c r="BT71" s="26"/>
      <c r="BU71" s="26"/>
      <c r="BV71" s="26">
        <f t="shared" ref="BV71:BV83" si="53">BW71+BX71</f>
        <v>0</v>
      </c>
      <c r="BW71" s="26"/>
      <c r="BX71" s="26"/>
      <c r="BY71" s="26">
        <f t="shared" ref="BY71:BY83" si="54">BZ71+CA71</f>
        <v>0</v>
      </c>
      <c r="BZ71" s="26"/>
      <c r="CA71" s="26"/>
      <c r="CB71" s="26">
        <f t="shared" ref="CB71:CB83" si="55">CC71+CD71</f>
        <v>0</v>
      </c>
      <c r="CC71" s="26"/>
      <c r="CD71" s="26"/>
      <c r="CE71" s="26">
        <f t="shared" ref="CE71:CE83" si="56">CF71+CG71</f>
        <v>0</v>
      </c>
      <c r="CF71" s="26"/>
      <c r="CG71" s="26"/>
      <c r="CH71" s="26">
        <f t="shared" ref="CH71:CH83" si="57">CI71+CJ71</f>
        <v>0</v>
      </c>
      <c r="CI71" s="26"/>
      <c r="CJ71" s="26"/>
      <c r="CK71" s="26">
        <f t="shared" ref="CK71:CK83" si="58">CL71+CM71</f>
        <v>0</v>
      </c>
      <c r="CL71" s="26"/>
      <c r="CM71" s="26"/>
      <c r="CN71" s="26">
        <f t="shared" ref="CN71:CN83" si="59">CO71+CP71</f>
        <v>0</v>
      </c>
      <c r="CO71" s="26"/>
      <c r="CP71" s="26"/>
      <c r="CQ71" s="26">
        <f t="shared" ref="CQ71:CQ83" si="60">CR71+CS71</f>
        <v>0</v>
      </c>
      <c r="CR71" s="26"/>
      <c r="CS71" s="26"/>
      <c r="CT71" s="26">
        <f t="shared" si="34"/>
        <v>0</v>
      </c>
      <c r="CU71" s="26">
        <f t="shared" si="34"/>
        <v>0</v>
      </c>
      <c r="CV71" s="26">
        <f t="shared" si="34"/>
        <v>0</v>
      </c>
      <c r="CW71" s="26">
        <f t="shared" si="32"/>
        <v>0</v>
      </c>
      <c r="CX71" s="26"/>
      <c r="CY71" s="26"/>
      <c r="CZ71" s="26">
        <f t="shared" ref="CZ71:CZ83" si="61">DA71+DB71</f>
        <v>0</v>
      </c>
      <c r="DA71" s="26"/>
      <c r="DB71" s="26"/>
      <c r="DC71" s="26">
        <f t="shared" ref="DC71:DC83" si="62">DD71+DE71</f>
        <v>0</v>
      </c>
      <c r="DD71" s="26"/>
      <c r="DE71" s="26"/>
      <c r="DF71" s="27">
        <f t="shared" si="33"/>
        <v>76000</v>
      </c>
      <c r="DG71" s="27">
        <f t="shared" si="33"/>
        <v>76000</v>
      </c>
      <c r="DH71" s="27">
        <f t="shared" si="33"/>
        <v>0</v>
      </c>
    </row>
    <row r="72" spans="1:112" ht="15.75" x14ac:dyDescent="0.2">
      <c r="A72" s="25" t="s">
        <v>139</v>
      </c>
      <c r="B72" s="26">
        <f t="shared" si="35"/>
        <v>0</v>
      </c>
      <c r="C72" s="26"/>
      <c r="D72" s="26"/>
      <c r="E72" s="26">
        <f t="shared" si="36"/>
        <v>0</v>
      </c>
      <c r="F72" s="26"/>
      <c r="G72" s="26"/>
      <c r="H72" s="26">
        <f t="shared" si="37"/>
        <v>0</v>
      </c>
      <c r="I72" s="26"/>
      <c r="J72" s="26"/>
      <c r="K72" s="26">
        <f t="shared" si="38"/>
        <v>0</v>
      </c>
      <c r="L72" s="26"/>
      <c r="M72" s="26"/>
      <c r="N72" s="26">
        <f t="shared" si="39"/>
        <v>0</v>
      </c>
      <c r="O72" s="26"/>
      <c r="P72" s="26"/>
      <c r="Q72" s="26">
        <f t="shared" si="40"/>
        <v>8400</v>
      </c>
      <c r="R72" s="26">
        <v>0</v>
      </c>
      <c r="S72" s="26">
        <v>8400</v>
      </c>
      <c r="T72" s="26">
        <f t="shared" si="41"/>
        <v>7000</v>
      </c>
      <c r="U72" s="26">
        <f t="shared" si="42"/>
        <v>0</v>
      </c>
      <c r="V72" s="26">
        <f t="shared" si="43"/>
        <v>7000</v>
      </c>
      <c r="W72" s="26">
        <f t="shared" si="44"/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f t="shared" si="45"/>
        <v>7000</v>
      </c>
      <c r="AK72" s="26">
        <v>7000</v>
      </c>
      <c r="AL72" s="26"/>
      <c r="AM72" s="26"/>
      <c r="AN72" s="26"/>
      <c r="AO72" s="26"/>
      <c r="AP72" s="26"/>
      <c r="AQ72" s="26"/>
      <c r="AR72" s="26"/>
      <c r="AS72" s="26">
        <f t="shared" ref="AS72:AS83" si="63">AT72+AW72</f>
        <v>0</v>
      </c>
      <c r="AT72" s="26">
        <f t="shared" ref="AT72:AT83" si="64">AU72+AV72</f>
        <v>0</v>
      </c>
      <c r="AU72" s="26"/>
      <c r="AV72" s="26"/>
      <c r="AW72" s="26">
        <f t="shared" si="46"/>
        <v>0</v>
      </c>
      <c r="AX72" s="26"/>
      <c r="AY72" s="26"/>
      <c r="AZ72" s="26">
        <f t="shared" si="47"/>
        <v>0</v>
      </c>
      <c r="BA72" s="26"/>
      <c r="BB72" s="26"/>
      <c r="BC72" s="26"/>
      <c r="BD72" s="26">
        <f t="shared" si="48"/>
        <v>0</v>
      </c>
      <c r="BE72" s="26"/>
      <c r="BF72" s="26"/>
      <c r="BG72" s="26">
        <f t="shared" si="49"/>
        <v>0</v>
      </c>
      <c r="BH72" s="26"/>
      <c r="BI72" s="26"/>
      <c r="BJ72" s="26">
        <f t="shared" si="50"/>
        <v>0</v>
      </c>
      <c r="BK72" s="26"/>
      <c r="BL72" s="26"/>
      <c r="BM72" s="26">
        <f t="shared" si="51"/>
        <v>0</v>
      </c>
      <c r="BN72" s="26"/>
      <c r="BO72" s="26"/>
      <c r="BP72" s="26"/>
      <c r="BQ72" s="26"/>
      <c r="BR72" s="26"/>
      <c r="BS72" s="26">
        <f t="shared" si="52"/>
        <v>0</v>
      </c>
      <c r="BT72" s="26"/>
      <c r="BU72" s="26"/>
      <c r="BV72" s="26">
        <f t="shared" si="53"/>
        <v>0</v>
      </c>
      <c r="BW72" s="26"/>
      <c r="BX72" s="26"/>
      <c r="BY72" s="26">
        <f t="shared" si="54"/>
        <v>0</v>
      </c>
      <c r="BZ72" s="26"/>
      <c r="CA72" s="26"/>
      <c r="CB72" s="26">
        <f t="shared" si="55"/>
        <v>0</v>
      </c>
      <c r="CC72" s="26"/>
      <c r="CD72" s="26"/>
      <c r="CE72" s="26">
        <f t="shared" si="56"/>
        <v>0</v>
      </c>
      <c r="CF72" s="26"/>
      <c r="CG72" s="26"/>
      <c r="CH72" s="26">
        <f t="shared" si="57"/>
        <v>0</v>
      </c>
      <c r="CI72" s="26"/>
      <c r="CJ72" s="26"/>
      <c r="CK72" s="26">
        <f t="shared" si="58"/>
        <v>0</v>
      </c>
      <c r="CL72" s="26"/>
      <c r="CM72" s="26"/>
      <c r="CN72" s="26">
        <f t="shared" si="59"/>
        <v>0</v>
      </c>
      <c r="CO72" s="26"/>
      <c r="CP72" s="26"/>
      <c r="CQ72" s="26">
        <f t="shared" si="60"/>
        <v>0</v>
      </c>
      <c r="CR72" s="26"/>
      <c r="CS72" s="26"/>
      <c r="CT72" s="26">
        <f t="shared" si="34"/>
        <v>0</v>
      </c>
      <c r="CU72" s="26">
        <f t="shared" si="34"/>
        <v>0</v>
      </c>
      <c r="CV72" s="26">
        <f t="shared" si="34"/>
        <v>0</v>
      </c>
      <c r="CW72" s="26">
        <f t="shared" ref="CW72:CW83" si="65">CX72+CY72</f>
        <v>0</v>
      </c>
      <c r="CX72" s="26"/>
      <c r="CY72" s="26"/>
      <c r="CZ72" s="26">
        <f t="shared" si="61"/>
        <v>0</v>
      </c>
      <c r="DA72" s="26"/>
      <c r="DB72" s="26"/>
      <c r="DC72" s="26">
        <f t="shared" si="62"/>
        <v>0</v>
      </c>
      <c r="DD72" s="26"/>
      <c r="DE72" s="26"/>
      <c r="DF72" s="27">
        <f t="shared" si="33"/>
        <v>15400</v>
      </c>
      <c r="DG72" s="27">
        <f t="shared" si="33"/>
        <v>0</v>
      </c>
      <c r="DH72" s="27">
        <f t="shared" si="33"/>
        <v>15400</v>
      </c>
    </row>
    <row r="73" spans="1:112" ht="15.75" x14ac:dyDescent="0.2">
      <c r="A73" s="25" t="s">
        <v>140</v>
      </c>
      <c r="B73" s="26">
        <f t="shared" si="35"/>
        <v>0</v>
      </c>
      <c r="C73" s="26"/>
      <c r="D73" s="26"/>
      <c r="E73" s="26">
        <f t="shared" si="36"/>
        <v>0</v>
      </c>
      <c r="F73" s="26"/>
      <c r="G73" s="26"/>
      <c r="H73" s="26">
        <f t="shared" si="37"/>
        <v>0</v>
      </c>
      <c r="I73" s="26"/>
      <c r="J73" s="26"/>
      <c r="K73" s="26">
        <f t="shared" si="38"/>
        <v>0</v>
      </c>
      <c r="L73" s="26"/>
      <c r="M73" s="26"/>
      <c r="N73" s="26">
        <f t="shared" si="39"/>
        <v>0</v>
      </c>
      <c r="O73" s="26"/>
      <c r="P73" s="26"/>
      <c r="Q73" s="26">
        <f t="shared" si="40"/>
        <v>1657</v>
      </c>
      <c r="R73" s="26">
        <v>0</v>
      </c>
      <c r="S73" s="26">
        <v>1657</v>
      </c>
      <c r="T73" s="26">
        <f t="shared" si="41"/>
        <v>0</v>
      </c>
      <c r="U73" s="26">
        <f t="shared" si="42"/>
        <v>0</v>
      </c>
      <c r="V73" s="26">
        <f t="shared" si="43"/>
        <v>0</v>
      </c>
      <c r="W73" s="26">
        <f t="shared" si="44"/>
        <v>0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>
        <f t="shared" si="45"/>
        <v>0</v>
      </c>
      <c r="AK73" s="26"/>
      <c r="AL73" s="26"/>
      <c r="AM73" s="26"/>
      <c r="AN73" s="26"/>
      <c r="AO73" s="26"/>
      <c r="AP73" s="26"/>
      <c r="AQ73" s="26"/>
      <c r="AR73" s="26"/>
      <c r="AS73" s="26">
        <f t="shared" si="63"/>
        <v>0</v>
      </c>
      <c r="AT73" s="26">
        <f t="shared" si="64"/>
        <v>0</v>
      </c>
      <c r="AU73" s="26"/>
      <c r="AV73" s="26"/>
      <c r="AW73" s="26">
        <f t="shared" si="46"/>
        <v>0</v>
      </c>
      <c r="AX73" s="26"/>
      <c r="AY73" s="26"/>
      <c r="AZ73" s="26">
        <f t="shared" si="47"/>
        <v>0</v>
      </c>
      <c r="BA73" s="26"/>
      <c r="BB73" s="26"/>
      <c r="BC73" s="26"/>
      <c r="BD73" s="26">
        <f t="shared" si="48"/>
        <v>0</v>
      </c>
      <c r="BE73" s="26"/>
      <c r="BF73" s="26"/>
      <c r="BG73" s="26">
        <f t="shared" si="49"/>
        <v>0</v>
      </c>
      <c r="BH73" s="26"/>
      <c r="BI73" s="26"/>
      <c r="BJ73" s="26">
        <f t="shared" si="50"/>
        <v>0</v>
      </c>
      <c r="BK73" s="26"/>
      <c r="BL73" s="26"/>
      <c r="BM73" s="26">
        <f t="shared" si="51"/>
        <v>0</v>
      </c>
      <c r="BN73" s="26"/>
      <c r="BO73" s="26"/>
      <c r="BP73" s="26"/>
      <c r="BQ73" s="26"/>
      <c r="BR73" s="26"/>
      <c r="BS73" s="26">
        <f t="shared" si="52"/>
        <v>0</v>
      </c>
      <c r="BT73" s="26"/>
      <c r="BU73" s="26"/>
      <c r="BV73" s="26">
        <f t="shared" si="53"/>
        <v>0</v>
      </c>
      <c r="BW73" s="26"/>
      <c r="BX73" s="26"/>
      <c r="BY73" s="26">
        <f t="shared" si="54"/>
        <v>0</v>
      </c>
      <c r="BZ73" s="26"/>
      <c r="CA73" s="26"/>
      <c r="CB73" s="26">
        <f t="shared" si="55"/>
        <v>0</v>
      </c>
      <c r="CC73" s="26"/>
      <c r="CD73" s="26"/>
      <c r="CE73" s="26">
        <f t="shared" si="56"/>
        <v>0</v>
      </c>
      <c r="CF73" s="26"/>
      <c r="CG73" s="26"/>
      <c r="CH73" s="26">
        <f t="shared" si="57"/>
        <v>0</v>
      </c>
      <c r="CI73" s="26"/>
      <c r="CJ73" s="26"/>
      <c r="CK73" s="26">
        <f t="shared" si="58"/>
        <v>0</v>
      </c>
      <c r="CL73" s="26"/>
      <c r="CM73" s="26"/>
      <c r="CN73" s="26">
        <f t="shared" si="59"/>
        <v>0</v>
      </c>
      <c r="CO73" s="26"/>
      <c r="CP73" s="26"/>
      <c r="CQ73" s="26">
        <f t="shared" si="60"/>
        <v>0</v>
      </c>
      <c r="CR73" s="26"/>
      <c r="CS73" s="26"/>
      <c r="CT73" s="26">
        <f t="shared" si="34"/>
        <v>0</v>
      </c>
      <c r="CU73" s="26">
        <f t="shared" si="34"/>
        <v>0</v>
      </c>
      <c r="CV73" s="26">
        <f t="shared" si="34"/>
        <v>0</v>
      </c>
      <c r="CW73" s="26">
        <f t="shared" si="65"/>
        <v>0</v>
      </c>
      <c r="CX73" s="26"/>
      <c r="CY73" s="26"/>
      <c r="CZ73" s="26">
        <f t="shared" si="61"/>
        <v>0</v>
      </c>
      <c r="DA73" s="26"/>
      <c r="DB73" s="26"/>
      <c r="DC73" s="26">
        <f t="shared" si="62"/>
        <v>0</v>
      </c>
      <c r="DD73" s="26"/>
      <c r="DE73" s="26"/>
      <c r="DF73" s="27">
        <f t="shared" si="33"/>
        <v>1657</v>
      </c>
      <c r="DG73" s="27">
        <f t="shared" si="33"/>
        <v>0</v>
      </c>
      <c r="DH73" s="27">
        <f t="shared" si="33"/>
        <v>1657</v>
      </c>
    </row>
    <row r="74" spans="1:112" ht="31.5" x14ac:dyDescent="0.2">
      <c r="A74" s="25" t="s">
        <v>141</v>
      </c>
      <c r="B74" s="26">
        <f t="shared" si="35"/>
        <v>44101</v>
      </c>
      <c r="C74" s="26">
        <v>30258</v>
      </c>
      <c r="D74" s="26">
        <v>13843</v>
      </c>
      <c r="E74" s="26">
        <f t="shared" si="36"/>
        <v>0</v>
      </c>
      <c r="F74" s="26"/>
      <c r="G74" s="26"/>
      <c r="H74" s="26">
        <f t="shared" si="37"/>
        <v>0</v>
      </c>
      <c r="I74" s="26"/>
      <c r="J74" s="26"/>
      <c r="K74" s="26">
        <f t="shared" si="38"/>
        <v>0</v>
      </c>
      <c r="L74" s="26"/>
      <c r="M74" s="26"/>
      <c r="N74" s="26">
        <f t="shared" si="39"/>
        <v>0</v>
      </c>
      <c r="O74" s="26"/>
      <c r="P74" s="26"/>
      <c r="Q74" s="26">
        <f t="shared" si="40"/>
        <v>0</v>
      </c>
      <c r="R74" s="26"/>
      <c r="S74" s="26"/>
      <c r="T74" s="26">
        <f t="shared" si="41"/>
        <v>0</v>
      </c>
      <c r="U74" s="26">
        <f t="shared" si="42"/>
        <v>0</v>
      </c>
      <c r="V74" s="26">
        <f t="shared" si="43"/>
        <v>0</v>
      </c>
      <c r="W74" s="26">
        <f t="shared" si="44"/>
        <v>0</v>
      </c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>
        <f t="shared" si="45"/>
        <v>0</v>
      </c>
      <c r="AK74" s="26"/>
      <c r="AL74" s="26"/>
      <c r="AM74" s="26"/>
      <c r="AN74" s="26"/>
      <c r="AO74" s="26"/>
      <c r="AP74" s="26"/>
      <c r="AQ74" s="26"/>
      <c r="AR74" s="26"/>
      <c r="AS74" s="26">
        <f t="shared" si="63"/>
        <v>0</v>
      </c>
      <c r="AT74" s="26">
        <f t="shared" si="64"/>
        <v>0</v>
      </c>
      <c r="AU74" s="26"/>
      <c r="AV74" s="26"/>
      <c r="AW74" s="26">
        <f t="shared" si="46"/>
        <v>0</v>
      </c>
      <c r="AX74" s="26"/>
      <c r="AY74" s="26"/>
      <c r="AZ74" s="26">
        <f t="shared" si="47"/>
        <v>0</v>
      </c>
      <c r="BA74" s="26"/>
      <c r="BB74" s="26"/>
      <c r="BC74" s="26"/>
      <c r="BD74" s="26">
        <f t="shared" si="48"/>
        <v>0</v>
      </c>
      <c r="BE74" s="26"/>
      <c r="BF74" s="26"/>
      <c r="BG74" s="26">
        <f t="shared" si="49"/>
        <v>0</v>
      </c>
      <c r="BH74" s="26"/>
      <c r="BI74" s="26"/>
      <c r="BJ74" s="26">
        <f t="shared" si="50"/>
        <v>0</v>
      </c>
      <c r="BK74" s="26"/>
      <c r="BL74" s="26"/>
      <c r="BM74" s="26">
        <f t="shared" si="51"/>
        <v>0</v>
      </c>
      <c r="BN74" s="26"/>
      <c r="BO74" s="26"/>
      <c r="BP74" s="26"/>
      <c r="BQ74" s="26"/>
      <c r="BR74" s="26"/>
      <c r="BS74" s="26">
        <f t="shared" si="52"/>
        <v>0</v>
      </c>
      <c r="BT74" s="26"/>
      <c r="BU74" s="26"/>
      <c r="BV74" s="26">
        <f t="shared" si="53"/>
        <v>0</v>
      </c>
      <c r="BW74" s="26"/>
      <c r="BX74" s="26"/>
      <c r="BY74" s="26">
        <f t="shared" si="54"/>
        <v>0</v>
      </c>
      <c r="BZ74" s="26"/>
      <c r="CA74" s="26"/>
      <c r="CB74" s="26">
        <f t="shared" si="55"/>
        <v>0</v>
      </c>
      <c r="CC74" s="26"/>
      <c r="CD74" s="26"/>
      <c r="CE74" s="26">
        <f t="shared" si="56"/>
        <v>0</v>
      </c>
      <c r="CF74" s="26"/>
      <c r="CG74" s="26"/>
      <c r="CH74" s="26">
        <f t="shared" si="57"/>
        <v>0</v>
      </c>
      <c r="CI74" s="26"/>
      <c r="CJ74" s="26"/>
      <c r="CK74" s="26">
        <f t="shared" si="58"/>
        <v>0</v>
      </c>
      <c r="CL74" s="26"/>
      <c r="CM74" s="26"/>
      <c r="CN74" s="26">
        <f t="shared" si="59"/>
        <v>0</v>
      </c>
      <c r="CO74" s="26"/>
      <c r="CP74" s="26"/>
      <c r="CQ74" s="26">
        <f t="shared" si="60"/>
        <v>0</v>
      </c>
      <c r="CR74" s="26"/>
      <c r="CS74" s="26"/>
      <c r="CT74" s="26">
        <f t="shared" si="34"/>
        <v>0</v>
      </c>
      <c r="CU74" s="26">
        <f t="shared" si="34"/>
        <v>0</v>
      </c>
      <c r="CV74" s="26">
        <f t="shared" si="34"/>
        <v>0</v>
      </c>
      <c r="CW74" s="26">
        <f t="shared" si="65"/>
        <v>0</v>
      </c>
      <c r="CX74" s="26"/>
      <c r="CY74" s="26"/>
      <c r="CZ74" s="26">
        <f t="shared" si="61"/>
        <v>0</v>
      </c>
      <c r="DA74" s="26"/>
      <c r="DB74" s="26"/>
      <c r="DC74" s="26">
        <f t="shared" si="62"/>
        <v>0</v>
      </c>
      <c r="DD74" s="26"/>
      <c r="DE74" s="26"/>
      <c r="DF74" s="27">
        <f t="shared" si="33"/>
        <v>44101</v>
      </c>
      <c r="DG74" s="27">
        <f t="shared" si="33"/>
        <v>30258</v>
      </c>
      <c r="DH74" s="27">
        <f t="shared" si="33"/>
        <v>13843</v>
      </c>
    </row>
    <row r="75" spans="1:112" ht="15.75" x14ac:dyDescent="0.2">
      <c r="A75" s="25" t="s">
        <v>142</v>
      </c>
      <c r="B75" s="26">
        <f t="shared" si="35"/>
        <v>24718</v>
      </c>
      <c r="C75" s="26">
        <v>16500</v>
      </c>
      <c r="D75" s="26">
        <v>8218</v>
      </c>
      <c r="E75" s="26">
        <f t="shared" si="36"/>
        <v>0</v>
      </c>
      <c r="F75" s="26"/>
      <c r="G75" s="26"/>
      <c r="H75" s="26">
        <f t="shared" si="37"/>
        <v>0</v>
      </c>
      <c r="I75" s="26"/>
      <c r="J75" s="26"/>
      <c r="K75" s="26">
        <f t="shared" si="38"/>
        <v>0</v>
      </c>
      <c r="L75" s="26"/>
      <c r="M75" s="26"/>
      <c r="N75" s="26">
        <f t="shared" si="39"/>
        <v>0</v>
      </c>
      <c r="O75" s="26"/>
      <c r="P75" s="26"/>
      <c r="Q75" s="26">
        <f t="shared" si="40"/>
        <v>0</v>
      </c>
      <c r="R75" s="26"/>
      <c r="S75" s="26"/>
      <c r="T75" s="26">
        <f t="shared" si="41"/>
        <v>0</v>
      </c>
      <c r="U75" s="26">
        <f t="shared" si="42"/>
        <v>0</v>
      </c>
      <c r="V75" s="26">
        <f t="shared" si="43"/>
        <v>0</v>
      </c>
      <c r="W75" s="26">
        <f t="shared" si="44"/>
        <v>0</v>
      </c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>
        <f t="shared" si="45"/>
        <v>0</v>
      </c>
      <c r="AK75" s="26"/>
      <c r="AL75" s="26"/>
      <c r="AM75" s="26"/>
      <c r="AN75" s="26"/>
      <c r="AO75" s="26"/>
      <c r="AP75" s="26"/>
      <c r="AQ75" s="26"/>
      <c r="AR75" s="26"/>
      <c r="AS75" s="26">
        <f t="shared" si="63"/>
        <v>0</v>
      </c>
      <c r="AT75" s="26">
        <f t="shared" si="64"/>
        <v>0</v>
      </c>
      <c r="AU75" s="26"/>
      <c r="AV75" s="26"/>
      <c r="AW75" s="26">
        <f t="shared" si="46"/>
        <v>0</v>
      </c>
      <c r="AX75" s="26"/>
      <c r="AY75" s="26"/>
      <c r="AZ75" s="26">
        <f t="shared" si="47"/>
        <v>0</v>
      </c>
      <c r="BA75" s="26"/>
      <c r="BB75" s="26"/>
      <c r="BC75" s="26"/>
      <c r="BD75" s="26">
        <f t="shared" si="48"/>
        <v>0</v>
      </c>
      <c r="BE75" s="26"/>
      <c r="BF75" s="26"/>
      <c r="BG75" s="26">
        <f t="shared" si="49"/>
        <v>0</v>
      </c>
      <c r="BH75" s="26"/>
      <c r="BI75" s="26"/>
      <c r="BJ75" s="26">
        <f t="shared" si="50"/>
        <v>0</v>
      </c>
      <c r="BK75" s="26"/>
      <c r="BL75" s="26"/>
      <c r="BM75" s="26">
        <f t="shared" si="51"/>
        <v>0</v>
      </c>
      <c r="BN75" s="26"/>
      <c r="BO75" s="26"/>
      <c r="BP75" s="26"/>
      <c r="BQ75" s="26"/>
      <c r="BR75" s="26"/>
      <c r="BS75" s="26">
        <f t="shared" si="52"/>
        <v>0</v>
      </c>
      <c r="BT75" s="26"/>
      <c r="BU75" s="26"/>
      <c r="BV75" s="26">
        <f t="shared" si="53"/>
        <v>0</v>
      </c>
      <c r="BW75" s="26"/>
      <c r="BX75" s="26"/>
      <c r="BY75" s="26">
        <f t="shared" si="54"/>
        <v>0</v>
      </c>
      <c r="BZ75" s="26"/>
      <c r="CA75" s="26"/>
      <c r="CB75" s="26">
        <f t="shared" si="55"/>
        <v>0</v>
      </c>
      <c r="CC75" s="26"/>
      <c r="CD75" s="26"/>
      <c r="CE75" s="26">
        <f t="shared" si="56"/>
        <v>0</v>
      </c>
      <c r="CF75" s="26"/>
      <c r="CG75" s="26"/>
      <c r="CH75" s="26">
        <f t="shared" si="57"/>
        <v>0</v>
      </c>
      <c r="CI75" s="26"/>
      <c r="CJ75" s="26"/>
      <c r="CK75" s="26">
        <f t="shared" si="58"/>
        <v>0</v>
      </c>
      <c r="CL75" s="26"/>
      <c r="CM75" s="26"/>
      <c r="CN75" s="26">
        <f t="shared" si="59"/>
        <v>0</v>
      </c>
      <c r="CO75" s="26"/>
      <c r="CP75" s="26"/>
      <c r="CQ75" s="26">
        <f t="shared" si="60"/>
        <v>0</v>
      </c>
      <c r="CR75" s="26"/>
      <c r="CS75" s="26"/>
      <c r="CT75" s="26">
        <f t="shared" si="34"/>
        <v>0</v>
      </c>
      <c r="CU75" s="26">
        <f t="shared" si="34"/>
        <v>0</v>
      </c>
      <c r="CV75" s="26">
        <f t="shared" si="34"/>
        <v>0</v>
      </c>
      <c r="CW75" s="26">
        <f t="shared" si="65"/>
        <v>0</v>
      </c>
      <c r="CX75" s="26"/>
      <c r="CY75" s="26"/>
      <c r="CZ75" s="26">
        <f t="shared" si="61"/>
        <v>0</v>
      </c>
      <c r="DA75" s="26"/>
      <c r="DB75" s="26"/>
      <c r="DC75" s="26">
        <f t="shared" si="62"/>
        <v>0</v>
      </c>
      <c r="DD75" s="26"/>
      <c r="DE75" s="26"/>
      <c r="DF75" s="27">
        <f t="shared" si="33"/>
        <v>24718</v>
      </c>
      <c r="DG75" s="27">
        <f t="shared" si="33"/>
        <v>16500</v>
      </c>
      <c r="DH75" s="27">
        <f t="shared" si="33"/>
        <v>8218</v>
      </c>
    </row>
    <row r="76" spans="1:112" ht="15.75" x14ac:dyDescent="0.2">
      <c r="A76" s="25" t="s">
        <v>143</v>
      </c>
      <c r="B76" s="26">
        <f t="shared" si="35"/>
        <v>0</v>
      </c>
      <c r="C76" s="26"/>
      <c r="D76" s="26"/>
      <c r="E76" s="26">
        <f t="shared" si="36"/>
        <v>2800</v>
      </c>
      <c r="F76" s="26">
        <v>2575</v>
      </c>
      <c r="G76" s="26">
        <v>225</v>
      </c>
      <c r="H76" s="26">
        <f t="shared" si="37"/>
        <v>0</v>
      </c>
      <c r="I76" s="26"/>
      <c r="J76" s="26"/>
      <c r="K76" s="26">
        <f t="shared" si="38"/>
        <v>0</v>
      </c>
      <c r="L76" s="26"/>
      <c r="M76" s="26"/>
      <c r="N76" s="26">
        <f t="shared" si="39"/>
        <v>0</v>
      </c>
      <c r="O76" s="26"/>
      <c r="P76" s="26"/>
      <c r="Q76" s="26">
        <f t="shared" si="40"/>
        <v>0</v>
      </c>
      <c r="R76" s="26"/>
      <c r="S76" s="26"/>
      <c r="T76" s="26">
        <f t="shared" si="41"/>
        <v>0</v>
      </c>
      <c r="U76" s="26">
        <f t="shared" si="42"/>
        <v>0</v>
      </c>
      <c r="V76" s="26">
        <f t="shared" si="43"/>
        <v>0</v>
      </c>
      <c r="W76" s="26">
        <f t="shared" si="44"/>
        <v>0</v>
      </c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>
        <f t="shared" si="45"/>
        <v>0</v>
      </c>
      <c r="AK76" s="26"/>
      <c r="AL76" s="26"/>
      <c r="AM76" s="26"/>
      <c r="AN76" s="26"/>
      <c r="AO76" s="26"/>
      <c r="AP76" s="26"/>
      <c r="AQ76" s="26"/>
      <c r="AR76" s="26"/>
      <c r="AS76" s="26">
        <f t="shared" si="63"/>
        <v>0</v>
      </c>
      <c r="AT76" s="26">
        <f t="shared" si="64"/>
        <v>0</v>
      </c>
      <c r="AU76" s="26"/>
      <c r="AV76" s="26"/>
      <c r="AW76" s="26">
        <f t="shared" si="46"/>
        <v>0</v>
      </c>
      <c r="AX76" s="26"/>
      <c r="AY76" s="26"/>
      <c r="AZ76" s="26">
        <f t="shared" si="47"/>
        <v>0</v>
      </c>
      <c r="BA76" s="26"/>
      <c r="BB76" s="26"/>
      <c r="BC76" s="26"/>
      <c r="BD76" s="26">
        <f t="shared" si="48"/>
        <v>0</v>
      </c>
      <c r="BE76" s="26"/>
      <c r="BF76" s="26"/>
      <c r="BG76" s="26">
        <f t="shared" si="49"/>
        <v>0</v>
      </c>
      <c r="BH76" s="26"/>
      <c r="BI76" s="26"/>
      <c r="BJ76" s="26">
        <f t="shared" si="50"/>
        <v>0</v>
      </c>
      <c r="BK76" s="26"/>
      <c r="BL76" s="26"/>
      <c r="BM76" s="26">
        <f t="shared" si="51"/>
        <v>0</v>
      </c>
      <c r="BN76" s="26"/>
      <c r="BO76" s="26"/>
      <c r="BP76" s="26"/>
      <c r="BQ76" s="26"/>
      <c r="BR76" s="26"/>
      <c r="BS76" s="26">
        <f t="shared" si="52"/>
        <v>0</v>
      </c>
      <c r="BT76" s="26"/>
      <c r="BU76" s="26"/>
      <c r="BV76" s="26">
        <f t="shared" si="53"/>
        <v>0</v>
      </c>
      <c r="BW76" s="26"/>
      <c r="BX76" s="26"/>
      <c r="BY76" s="26">
        <f t="shared" si="54"/>
        <v>0</v>
      </c>
      <c r="BZ76" s="26"/>
      <c r="CA76" s="26"/>
      <c r="CB76" s="26">
        <f t="shared" si="55"/>
        <v>0</v>
      </c>
      <c r="CC76" s="26"/>
      <c r="CD76" s="26"/>
      <c r="CE76" s="26">
        <f t="shared" si="56"/>
        <v>0</v>
      </c>
      <c r="CF76" s="26"/>
      <c r="CG76" s="26"/>
      <c r="CH76" s="26">
        <f t="shared" si="57"/>
        <v>0</v>
      </c>
      <c r="CI76" s="26"/>
      <c r="CJ76" s="26"/>
      <c r="CK76" s="26">
        <f t="shared" si="58"/>
        <v>0</v>
      </c>
      <c r="CL76" s="26"/>
      <c r="CM76" s="26"/>
      <c r="CN76" s="26">
        <f t="shared" si="59"/>
        <v>0</v>
      </c>
      <c r="CO76" s="26"/>
      <c r="CP76" s="26"/>
      <c r="CQ76" s="26">
        <f t="shared" si="60"/>
        <v>0</v>
      </c>
      <c r="CR76" s="26"/>
      <c r="CS76" s="26"/>
      <c r="CT76" s="26">
        <f t="shared" si="34"/>
        <v>0</v>
      </c>
      <c r="CU76" s="26">
        <f t="shared" si="34"/>
        <v>0</v>
      </c>
      <c r="CV76" s="26">
        <f t="shared" si="34"/>
        <v>0</v>
      </c>
      <c r="CW76" s="26">
        <f t="shared" si="65"/>
        <v>0</v>
      </c>
      <c r="CX76" s="26"/>
      <c r="CY76" s="26"/>
      <c r="CZ76" s="26">
        <f t="shared" si="61"/>
        <v>0</v>
      </c>
      <c r="DA76" s="26"/>
      <c r="DB76" s="26"/>
      <c r="DC76" s="26">
        <f t="shared" si="62"/>
        <v>0</v>
      </c>
      <c r="DD76" s="26"/>
      <c r="DE76" s="26"/>
      <c r="DF76" s="27">
        <f t="shared" si="33"/>
        <v>2800</v>
      </c>
      <c r="DG76" s="27">
        <f t="shared" si="33"/>
        <v>2575</v>
      </c>
      <c r="DH76" s="27">
        <f t="shared" si="33"/>
        <v>225</v>
      </c>
    </row>
    <row r="77" spans="1:112" ht="15.75" x14ac:dyDescent="0.2">
      <c r="A77" s="25" t="s">
        <v>144</v>
      </c>
      <c r="B77" s="26">
        <f t="shared" si="35"/>
        <v>0</v>
      </c>
      <c r="C77" s="26"/>
      <c r="D77" s="26"/>
      <c r="E77" s="26">
        <f t="shared" si="36"/>
        <v>7500</v>
      </c>
      <c r="F77" s="26">
        <v>0</v>
      </c>
      <c r="G77" s="26">
        <f>6000+1500</f>
        <v>7500</v>
      </c>
      <c r="H77" s="26">
        <f t="shared" si="37"/>
        <v>10000</v>
      </c>
      <c r="I77" s="26">
        <v>0</v>
      </c>
      <c r="J77" s="26">
        <v>10000</v>
      </c>
      <c r="K77" s="26">
        <f t="shared" si="38"/>
        <v>0</v>
      </c>
      <c r="L77" s="26"/>
      <c r="M77" s="26"/>
      <c r="N77" s="26">
        <f t="shared" si="39"/>
        <v>0</v>
      </c>
      <c r="O77" s="26"/>
      <c r="P77" s="26"/>
      <c r="Q77" s="26">
        <f t="shared" si="40"/>
        <v>0</v>
      </c>
      <c r="R77" s="26"/>
      <c r="S77" s="26"/>
      <c r="T77" s="26">
        <f t="shared" si="41"/>
        <v>0</v>
      </c>
      <c r="U77" s="26">
        <f t="shared" si="42"/>
        <v>0</v>
      </c>
      <c r="V77" s="26">
        <f t="shared" si="43"/>
        <v>0</v>
      </c>
      <c r="W77" s="26">
        <f t="shared" si="44"/>
        <v>0</v>
      </c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>
        <f t="shared" si="45"/>
        <v>0</v>
      </c>
      <c r="AK77" s="26"/>
      <c r="AL77" s="26"/>
      <c r="AM77" s="26"/>
      <c r="AN77" s="26"/>
      <c r="AO77" s="26"/>
      <c r="AP77" s="26"/>
      <c r="AQ77" s="26"/>
      <c r="AR77" s="26"/>
      <c r="AS77" s="26">
        <f t="shared" si="63"/>
        <v>0</v>
      </c>
      <c r="AT77" s="26">
        <f t="shared" si="64"/>
        <v>0</v>
      </c>
      <c r="AU77" s="26"/>
      <c r="AV77" s="26"/>
      <c r="AW77" s="26">
        <f t="shared" si="46"/>
        <v>0</v>
      </c>
      <c r="AX77" s="26"/>
      <c r="AY77" s="26"/>
      <c r="AZ77" s="26">
        <f t="shared" si="47"/>
        <v>0</v>
      </c>
      <c r="BA77" s="26"/>
      <c r="BB77" s="26"/>
      <c r="BC77" s="26"/>
      <c r="BD77" s="26">
        <f t="shared" si="48"/>
        <v>0</v>
      </c>
      <c r="BE77" s="26"/>
      <c r="BF77" s="26"/>
      <c r="BG77" s="26">
        <f t="shared" si="49"/>
        <v>0</v>
      </c>
      <c r="BH77" s="26"/>
      <c r="BI77" s="26"/>
      <c r="BJ77" s="26">
        <f t="shared" si="50"/>
        <v>0</v>
      </c>
      <c r="BK77" s="26"/>
      <c r="BL77" s="26"/>
      <c r="BM77" s="26">
        <f t="shared" si="51"/>
        <v>0</v>
      </c>
      <c r="BN77" s="26"/>
      <c r="BO77" s="26"/>
      <c r="BP77" s="26"/>
      <c r="BQ77" s="26"/>
      <c r="BR77" s="26"/>
      <c r="BS77" s="26">
        <f t="shared" si="52"/>
        <v>0</v>
      </c>
      <c r="BT77" s="26"/>
      <c r="BU77" s="26"/>
      <c r="BV77" s="26">
        <f t="shared" si="53"/>
        <v>0</v>
      </c>
      <c r="BW77" s="26"/>
      <c r="BX77" s="26"/>
      <c r="BY77" s="26">
        <f t="shared" si="54"/>
        <v>0</v>
      </c>
      <c r="BZ77" s="26"/>
      <c r="CA77" s="26"/>
      <c r="CB77" s="26">
        <f t="shared" si="55"/>
        <v>0</v>
      </c>
      <c r="CC77" s="26"/>
      <c r="CD77" s="26"/>
      <c r="CE77" s="26">
        <f t="shared" si="56"/>
        <v>0</v>
      </c>
      <c r="CF77" s="26"/>
      <c r="CG77" s="26"/>
      <c r="CH77" s="26">
        <f t="shared" si="57"/>
        <v>0</v>
      </c>
      <c r="CI77" s="26"/>
      <c r="CJ77" s="26"/>
      <c r="CK77" s="26">
        <f t="shared" si="58"/>
        <v>0</v>
      </c>
      <c r="CL77" s="26"/>
      <c r="CM77" s="26"/>
      <c r="CN77" s="26">
        <f t="shared" si="59"/>
        <v>0</v>
      </c>
      <c r="CO77" s="26"/>
      <c r="CP77" s="26"/>
      <c r="CQ77" s="26">
        <f t="shared" si="60"/>
        <v>0</v>
      </c>
      <c r="CR77" s="26"/>
      <c r="CS77" s="26"/>
      <c r="CT77" s="26">
        <f t="shared" si="34"/>
        <v>0</v>
      </c>
      <c r="CU77" s="26">
        <f t="shared" si="34"/>
        <v>0</v>
      </c>
      <c r="CV77" s="26">
        <f t="shared" si="34"/>
        <v>0</v>
      </c>
      <c r="CW77" s="26">
        <f t="shared" si="65"/>
        <v>0</v>
      </c>
      <c r="CX77" s="26"/>
      <c r="CY77" s="26"/>
      <c r="CZ77" s="26">
        <f t="shared" si="61"/>
        <v>0</v>
      </c>
      <c r="DA77" s="26"/>
      <c r="DB77" s="26"/>
      <c r="DC77" s="26">
        <f t="shared" si="62"/>
        <v>0</v>
      </c>
      <c r="DD77" s="26"/>
      <c r="DE77" s="26"/>
      <c r="DF77" s="27">
        <f t="shared" si="33"/>
        <v>17500</v>
      </c>
      <c r="DG77" s="27">
        <f t="shared" si="33"/>
        <v>0</v>
      </c>
      <c r="DH77" s="27">
        <f t="shared" si="33"/>
        <v>17500</v>
      </c>
    </row>
    <row r="78" spans="1:112" ht="31.5" x14ac:dyDescent="0.2">
      <c r="A78" s="25" t="s">
        <v>145</v>
      </c>
      <c r="B78" s="26">
        <f t="shared" si="35"/>
        <v>463</v>
      </c>
      <c r="C78" s="26">
        <v>463</v>
      </c>
      <c r="D78" s="26"/>
      <c r="E78" s="26">
        <f t="shared" si="36"/>
        <v>0</v>
      </c>
      <c r="F78" s="26"/>
      <c r="G78" s="26"/>
      <c r="H78" s="26">
        <f t="shared" si="37"/>
        <v>0</v>
      </c>
      <c r="I78" s="26"/>
      <c r="J78" s="26"/>
      <c r="K78" s="26">
        <f t="shared" si="38"/>
        <v>0</v>
      </c>
      <c r="L78" s="26"/>
      <c r="M78" s="26"/>
      <c r="N78" s="26">
        <f t="shared" si="39"/>
        <v>0</v>
      </c>
      <c r="O78" s="26"/>
      <c r="P78" s="26"/>
      <c r="Q78" s="26">
        <f t="shared" si="40"/>
        <v>294</v>
      </c>
      <c r="R78" s="26">
        <v>294</v>
      </c>
      <c r="S78" s="26">
        <v>0</v>
      </c>
      <c r="T78" s="26">
        <f t="shared" si="41"/>
        <v>1674</v>
      </c>
      <c r="U78" s="26">
        <f t="shared" si="42"/>
        <v>1674</v>
      </c>
      <c r="V78" s="26">
        <f t="shared" si="43"/>
        <v>0</v>
      </c>
      <c r="W78" s="26">
        <f t="shared" si="44"/>
        <v>1674</v>
      </c>
      <c r="X78" s="26">
        <v>0</v>
      </c>
      <c r="Y78" s="26">
        <v>1674</v>
      </c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>
        <f t="shared" si="45"/>
        <v>0</v>
      </c>
      <c r="AK78" s="26"/>
      <c r="AL78" s="26"/>
      <c r="AM78" s="26"/>
      <c r="AN78" s="26"/>
      <c r="AO78" s="26"/>
      <c r="AP78" s="26"/>
      <c r="AQ78" s="26"/>
      <c r="AR78" s="26"/>
      <c r="AS78" s="26">
        <f t="shared" si="63"/>
        <v>0</v>
      </c>
      <c r="AT78" s="26">
        <f t="shared" si="64"/>
        <v>0</v>
      </c>
      <c r="AU78" s="26"/>
      <c r="AV78" s="26"/>
      <c r="AW78" s="26">
        <f t="shared" si="46"/>
        <v>0</v>
      </c>
      <c r="AX78" s="26"/>
      <c r="AY78" s="26"/>
      <c r="AZ78" s="26">
        <f t="shared" si="47"/>
        <v>0</v>
      </c>
      <c r="BA78" s="26"/>
      <c r="BB78" s="26"/>
      <c r="BC78" s="26"/>
      <c r="BD78" s="26">
        <f t="shared" si="48"/>
        <v>0</v>
      </c>
      <c r="BE78" s="26"/>
      <c r="BF78" s="26"/>
      <c r="BG78" s="26">
        <f t="shared" si="49"/>
        <v>0</v>
      </c>
      <c r="BH78" s="26"/>
      <c r="BI78" s="26"/>
      <c r="BJ78" s="26">
        <f t="shared" si="50"/>
        <v>0</v>
      </c>
      <c r="BK78" s="26"/>
      <c r="BL78" s="26"/>
      <c r="BM78" s="26">
        <f t="shared" si="51"/>
        <v>0</v>
      </c>
      <c r="BN78" s="26"/>
      <c r="BO78" s="26"/>
      <c r="BP78" s="26"/>
      <c r="BQ78" s="26"/>
      <c r="BR78" s="26"/>
      <c r="BS78" s="26">
        <f t="shared" si="52"/>
        <v>0</v>
      </c>
      <c r="BT78" s="26"/>
      <c r="BU78" s="26"/>
      <c r="BV78" s="26">
        <f t="shared" si="53"/>
        <v>0</v>
      </c>
      <c r="BW78" s="26"/>
      <c r="BX78" s="26"/>
      <c r="BY78" s="26">
        <f t="shared" si="54"/>
        <v>0</v>
      </c>
      <c r="BZ78" s="26"/>
      <c r="CA78" s="26"/>
      <c r="CB78" s="26">
        <f t="shared" si="55"/>
        <v>0</v>
      </c>
      <c r="CC78" s="26"/>
      <c r="CD78" s="26"/>
      <c r="CE78" s="26">
        <f t="shared" si="56"/>
        <v>0</v>
      </c>
      <c r="CF78" s="26"/>
      <c r="CG78" s="26"/>
      <c r="CH78" s="26">
        <f t="shared" si="57"/>
        <v>0</v>
      </c>
      <c r="CI78" s="26"/>
      <c r="CJ78" s="26"/>
      <c r="CK78" s="26">
        <f t="shared" si="58"/>
        <v>0</v>
      </c>
      <c r="CL78" s="26"/>
      <c r="CM78" s="26"/>
      <c r="CN78" s="26">
        <f t="shared" si="59"/>
        <v>0</v>
      </c>
      <c r="CO78" s="26"/>
      <c r="CP78" s="26"/>
      <c r="CQ78" s="26">
        <f t="shared" si="60"/>
        <v>0</v>
      </c>
      <c r="CR78" s="26"/>
      <c r="CS78" s="26"/>
      <c r="CT78" s="26">
        <f t="shared" si="34"/>
        <v>0</v>
      </c>
      <c r="CU78" s="26">
        <f t="shared" si="34"/>
        <v>0</v>
      </c>
      <c r="CV78" s="26">
        <f t="shared" si="34"/>
        <v>0</v>
      </c>
      <c r="CW78" s="26">
        <f t="shared" si="65"/>
        <v>0</v>
      </c>
      <c r="CX78" s="26"/>
      <c r="CY78" s="26"/>
      <c r="CZ78" s="26">
        <f t="shared" si="61"/>
        <v>0</v>
      </c>
      <c r="DA78" s="26"/>
      <c r="DB78" s="26"/>
      <c r="DC78" s="26">
        <f t="shared" si="62"/>
        <v>0</v>
      </c>
      <c r="DD78" s="26"/>
      <c r="DE78" s="26"/>
      <c r="DF78" s="27">
        <f t="shared" si="33"/>
        <v>2431</v>
      </c>
      <c r="DG78" s="27">
        <f t="shared" si="33"/>
        <v>2431</v>
      </c>
      <c r="DH78" s="27">
        <f t="shared" si="33"/>
        <v>0</v>
      </c>
    </row>
    <row r="79" spans="1:112" ht="15.75" x14ac:dyDescent="0.2">
      <c r="A79" s="25" t="s">
        <v>146</v>
      </c>
      <c r="B79" s="26">
        <f t="shared" si="35"/>
        <v>4830</v>
      </c>
      <c r="C79" s="26">
        <v>4073</v>
      </c>
      <c r="D79" s="26">
        <v>757</v>
      </c>
      <c r="E79" s="26">
        <f t="shared" si="36"/>
        <v>0</v>
      </c>
      <c r="F79" s="26"/>
      <c r="G79" s="26"/>
      <c r="H79" s="26">
        <f t="shared" si="37"/>
        <v>0</v>
      </c>
      <c r="I79" s="26"/>
      <c r="J79" s="26"/>
      <c r="K79" s="26">
        <f t="shared" si="38"/>
        <v>0</v>
      </c>
      <c r="L79" s="26"/>
      <c r="M79" s="26"/>
      <c r="N79" s="26">
        <f t="shared" si="39"/>
        <v>0</v>
      </c>
      <c r="O79" s="26"/>
      <c r="P79" s="26"/>
      <c r="Q79" s="26">
        <f t="shared" si="40"/>
        <v>0</v>
      </c>
      <c r="R79" s="26"/>
      <c r="S79" s="26"/>
      <c r="T79" s="26">
        <f t="shared" si="41"/>
        <v>0</v>
      </c>
      <c r="U79" s="26">
        <f t="shared" si="42"/>
        <v>0</v>
      </c>
      <c r="V79" s="26">
        <f t="shared" si="43"/>
        <v>0</v>
      </c>
      <c r="W79" s="26">
        <f t="shared" si="44"/>
        <v>0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>
        <f t="shared" si="45"/>
        <v>0</v>
      </c>
      <c r="AK79" s="26"/>
      <c r="AL79" s="26"/>
      <c r="AM79" s="26"/>
      <c r="AN79" s="26"/>
      <c r="AO79" s="26"/>
      <c r="AP79" s="26"/>
      <c r="AQ79" s="26"/>
      <c r="AR79" s="26"/>
      <c r="AS79" s="26">
        <f t="shared" si="63"/>
        <v>0</v>
      </c>
      <c r="AT79" s="26">
        <f t="shared" si="64"/>
        <v>0</v>
      </c>
      <c r="AU79" s="26"/>
      <c r="AV79" s="26"/>
      <c r="AW79" s="26">
        <f t="shared" si="46"/>
        <v>0</v>
      </c>
      <c r="AX79" s="26"/>
      <c r="AY79" s="26"/>
      <c r="AZ79" s="26">
        <f t="shared" si="47"/>
        <v>0</v>
      </c>
      <c r="BA79" s="26"/>
      <c r="BB79" s="26"/>
      <c r="BC79" s="26"/>
      <c r="BD79" s="26">
        <f t="shared" si="48"/>
        <v>0</v>
      </c>
      <c r="BE79" s="26"/>
      <c r="BF79" s="26"/>
      <c r="BG79" s="26">
        <f t="shared" si="49"/>
        <v>0</v>
      </c>
      <c r="BH79" s="26"/>
      <c r="BI79" s="26"/>
      <c r="BJ79" s="26">
        <f t="shared" si="50"/>
        <v>0</v>
      </c>
      <c r="BK79" s="26"/>
      <c r="BL79" s="26"/>
      <c r="BM79" s="26">
        <f t="shared" si="51"/>
        <v>0</v>
      </c>
      <c r="BN79" s="26"/>
      <c r="BO79" s="26"/>
      <c r="BP79" s="26"/>
      <c r="BQ79" s="26"/>
      <c r="BR79" s="26"/>
      <c r="BS79" s="26">
        <f t="shared" si="52"/>
        <v>0</v>
      </c>
      <c r="BT79" s="26"/>
      <c r="BU79" s="26"/>
      <c r="BV79" s="26">
        <f t="shared" si="53"/>
        <v>0</v>
      </c>
      <c r="BW79" s="26"/>
      <c r="BX79" s="26"/>
      <c r="BY79" s="26">
        <f t="shared" si="54"/>
        <v>0</v>
      </c>
      <c r="BZ79" s="26"/>
      <c r="CA79" s="26"/>
      <c r="CB79" s="26">
        <f t="shared" si="55"/>
        <v>0</v>
      </c>
      <c r="CC79" s="26"/>
      <c r="CD79" s="26"/>
      <c r="CE79" s="26">
        <f t="shared" si="56"/>
        <v>0</v>
      </c>
      <c r="CF79" s="26"/>
      <c r="CG79" s="26"/>
      <c r="CH79" s="26">
        <f t="shared" si="57"/>
        <v>0</v>
      </c>
      <c r="CI79" s="26"/>
      <c r="CJ79" s="26"/>
      <c r="CK79" s="26">
        <f t="shared" si="58"/>
        <v>0</v>
      </c>
      <c r="CL79" s="26"/>
      <c r="CM79" s="26"/>
      <c r="CN79" s="26">
        <f t="shared" si="59"/>
        <v>0</v>
      </c>
      <c r="CO79" s="26"/>
      <c r="CP79" s="26"/>
      <c r="CQ79" s="26">
        <f t="shared" si="60"/>
        <v>0</v>
      </c>
      <c r="CR79" s="26"/>
      <c r="CS79" s="26"/>
      <c r="CT79" s="26">
        <f t="shared" si="34"/>
        <v>0</v>
      </c>
      <c r="CU79" s="26">
        <f t="shared" si="34"/>
        <v>0</v>
      </c>
      <c r="CV79" s="26">
        <f t="shared" si="34"/>
        <v>0</v>
      </c>
      <c r="CW79" s="26">
        <f t="shared" si="65"/>
        <v>0</v>
      </c>
      <c r="CX79" s="26"/>
      <c r="CY79" s="26"/>
      <c r="CZ79" s="26">
        <f t="shared" si="61"/>
        <v>0</v>
      </c>
      <c r="DA79" s="26"/>
      <c r="DB79" s="26"/>
      <c r="DC79" s="26">
        <f t="shared" si="62"/>
        <v>0</v>
      </c>
      <c r="DD79" s="26"/>
      <c r="DE79" s="26"/>
      <c r="DF79" s="27">
        <f t="shared" si="33"/>
        <v>4830</v>
      </c>
      <c r="DG79" s="27">
        <f t="shared" si="33"/>
        <v>4073</v>
      </c>
      <c r="DH79" s="27">
        <f t="shared" si="33"/>
        <v>757</v>
      </c>
    </row>
    <row r="80" spans="1:112" ht="15.75" x14ac:dyDescent="0.2">
      <c r="A80" s="25" t="s">
        <v>147</v>
      </c>
      <c r="B80" s="26">
        <f t="shared" si="35"/>
        <v>0</v>
      </c>
      <c r="C80" s="26"/>
      <c r="D80" s="26"/>
      <c r="E80" s="26">
        <f t="shared" si="36"/>
        <v>15400</v>
      </c>
      <c r="F80" s="26">
        <v>1000</v>
      </c>
      <c r="G80" s="26">
        <f>14900-500</f>
        <v>14400</v>
      </c>
      <c r="H80" s="26">
        <f t="shared" si="37"/>
        <v>0</v>
      </c>
      <c r="I80" s="26"/>
      <c r="J80" s="26"/>
      <c r="K80" s="26">
        <f t="shared" si="38"/>
        <v>0</v>
      </c>
      <c r="L80" s="26"/>
      <c r="M80" s="26"/>
      <c r="N80" s="26">
        <f t="shared" si="39"/>
        <v>0</v>
      </c>
      <c r="O80" s="26"/>
      <c r="P80" s="26"/>
      <c r="Q80" s="26">
        <f t="shared" si="40"/>
        <v>0</v>
      </c>
      <c r="R80" s="26"/>
      <c r="S80" s="26"/>
      <c r="T80" s="26">
        <f t="shared" si="41"/>
        <v>0</v>
      </c>
      <c r="U80" s="26">
        <f t="shared" si="42"/>
        <v>0</v>
      </c>
      <c r="V80" s="26">
        <f t="shared" si="43"/>
        <v>0</v>
      </c>
      <c r="W80" s="26">
        <f t="shared" si="44"/>
        <v>0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>
        <f t="shared" si="45"/>
        <v>0</v>
      </c>
      <c r="AK80" s="26"/>
      <c r="AL80" s="26"/>
      <c r="AM80" s="26"/>
      <c r="AN80" s="26"/>
      <c r="AO80" s="26"/>
      <c r="AP80" s="26"/>
      <c r="AQ80" s="26"/>
      <c r="AR80" s="26"/>
      <c r="AS80" s="26">
        <f t="shared" si="63"/>
        <v>0</v>
      </c>
      <c r="AT80" s="26">
        <f t="shared" si="64"/>
        <v>0</v>
      </c>
      <c r="AU80" s="26"/>
      <c r="AV80" s="26"/>
      <c r="AW80" s="26">
        <f t="shared" si="46"/>
        <v>0</v>
      </c>
      <c r="AX80" s="26"/>
      <c r="AY80" s="26"/>
      <c r="AZ80" s="26">
        <f t="shared" si="47"/>
        <v>0</v>
      </c>
      <c r="BA80" s="26"/>
      <c r="BB80" s="26"/>
      <c r="BC80" s="26"/>
      <c r="BD80" s="26">
        <f t="shared" si="48"/>
        <v>0</v>
      </c>
      <c r="BE80" s="26"/>
      <c r="BF80" s="26"/>
      <c r="BG80" s="26">
        <f t="shared" si="49"/>
        <v>0</v>
      </c>
      <c r="BH80" s="26"/>
      <c r="BI80" s="26"/>
      <c r="BJ80" s="26">
        <f t="shared" si="50"/>
        <v>0</v>
      </c>
      <c r="BK80" s="26"/>
      <c r="BL80" s="26"/>
      <c r="BM80" s="26">
        <f t="shared" si="51"/>
        <v>0</v>
      </c>
      <c r="BN80" s="26"/>
      <c r="BO80" s="26"/>
      <c r="BP80" s="26"/>
      <c r="BQ80" s="26"/>
      <c r="BR80" s="26"/>
      <c r="BS80" s="26">
        <f t="shared" si="52"/>
        <v>0</v>
      </c>
      <c r="BT80" s="26"/>
      <c r="BU80" s="26"/>
      <c r="BV80" s="26">
        <f t="shared" si="53"/>
        <v>0</v>
      </c>
      <c r="BW80" s="26"/>
      <c r="BX80" s="26"/>
      <c r="BY80" s="26">
        <f t="shared" si="54"/>
        <v>0</v>
      </c>
      <c r="BZ80" s="26"/>
      <c r="CA80" s="26"/>
      <c r="CB80" s="26">
        <f t="shared" si="55"/>
        <v>0</v>
      </c>
      <c r="CC80" s="26"/>
      <c r="CD80" s="26"/>
      <c r="CE80" s="26">
        <f t="shared" si="56"/>
        <v>0</v>
      </c>
      <c r="CF80" s="26"/>
      <c r="CG80" s="26"/>
      <c r="CH80" s="26">
        <f t="shared" si="57"/>
        <v>0</v>
      </c>
      <c r="CI80" s="26"/>
      <c r="CJ80" s="26"/>
      <c r="CK80" s="26">
        <f t="shared" si="58"/>
        <v>0</v>
      </c>
      <c r="CL80" s="26"/>
      <c r="CM80" s="26"/>
      <c r="CN80" s="26">
        <f t="shared" si="59"/>
        <v>0</v>
      </c>
      <c r="CO80" s="26"/>
      <c r="CP80" s="26"/>
      <c r="CQ80" s="26">
        <f t="shared" si="60"/>
        <v>0</v>
      </c>
      <c r="CR80" s="26"/>
      <c r="CS80" s="26"/>
      <c r="CT80" s="26">
        <f t="shared" si="34"/>
        <v>0</v>
      </c>
      <c r="CU80" s="26">
        <f t="shared" si="34"/>
        <v>0</v>
      </c>
      <c r="CV80" s="26">
        <f t="shared" si="34"/>
        <v>0</v>
      </c>
      <c r="CW80" s="26">
        <f t="shared" si="65"/>
        <v>0</v>
      </c>
      <c r="CX80" s="26"/>
      <c r="CY80" s="26"/>
      <c r="CZ80" s="26">
        <f t="shared" si="61"/>
        <v>0</v>
      </c>
      <c r="DA80" s="26"/>
      <c r="DB80" s="26"/>
      <c r="DC80" s="26">
        <f t="shared" si="62"/>
        <v>0</v>
      </c>
      <c r="DD80" s="26"/>
      <c r="DE80" s="26"/>
      <c r="DF80" s="27">
        <f t="shared" si="33"/>
        <v>15400</v>
      </c>
      <c r="DG80" s="27">
        <f t="shared" si="33"/>
        <v>1000</v>
      </c>
      <c r="DH80" s="27">
        <f t="shared" si="33"/>
        <v>14400</v>
      </c>
    </row>
    <row r="81" spans="1:112" ht="15.75" x14ac:dyDescent="0.2">
      <c r="A81" s="25" t="s">
        <v>148</v>
      </c>
      <c r="B81" s="26">
        <f t="shared" si="35"/>
        <v>0</v>
      </c>
      <c r="C81" s="26"/>
      <c r="D81" s="26"/>
      <c r="E81" s="26">
        <f t="shared" si="36"/>
        <v>0</v>
      </c>
      <c r="F81" s="26"/>
      <c r="G81" s="26"/>
      <c r="H81" s="26">
        <f t="shared" si="37"/>
        <v>0</v>
      </c>
      <c r="I81" s="26"/>
      <c r="J81" s="26"/>
      <c r="K81" s="26">
        <f t="shared" si="38"/>
        <v>5790</v>
      </c>
      <c r="L81" s="26">
        <v>5790</v>
      </c>
      <c r="M81" s="26"/>
      <c r="N81" s="26">
        <f t="shared" si="39"/>
        <v>630</v>
      </c>
      <c r="O81" s="26">
        <v>630</v>
      </c>
      <c r="P81" s="26"/>
      <c r="Q81" s="26">
        <f t="shared" si="40"/>
        <v>3526</v>
      </c>
      <c r="R81" s="26">
        <f>8980-5790</f>
        <v>3190</v>
      </c>
      <c r="S81" s="26">
        <v>336</v>
      </c>
      <c r="T81" s="26">
        <f t="shared" si="41"/>
        <v>378</v>
      </c>
      <c r="U81" s="26">
        <f t="shared" si="42"/>
        <v>300</v>
      </c>
      <c r="V81" s="26">
        <f t="shared" si="43"/>
        <v>78</v>
      </c>
      <c r="W81" s="26">
        <f t="shared" si="44"/>
        <v>300</v>
      </c>
      <c r="X81" s="26">
        <f>930-630</f>
        <v>300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f t="shared" si="45"/>
        <v>78</v>
      </c>
      <c r="AK81" s="26">
        <v>78</v>
      </c>
      <c r="AL81" s="26">
        <v>0</v>
      </c>
      <c r="AM81" s="26"/>
      <c r="AN81" s="26"/>
      <c r="AO81" s="26"/>
      <c r="AP81" s="26"/>
      <c r="AQ81" s="26"/>
      <c r="AR81" s="26"/>
      <c r="AS81" s="26">
        <f t="shared" si="63"/>
        <v>0</v>
      </c>
      <c r="AT81" s="26">
        <f t="shared" si="64"/>
        <v>0</v>
      </c>
      <c r="AU81" s="26"/>
      <c r="AV81" s="26"/>
      <c r="AW81" s="26">
        <f t="shared" si="46"/>
        <v>0</v>
      </c>
      <c r="AX81" s="26"/>
      <c r="AY81" s="26"/>
      <c r="AZ81" s="26">
        <f t="shared" si="47"/>
        <v>0</v>
      </c>
      <c r="BA81" s="26"/>
      <c r="BB81" s="26"/>
      <c r="BC81" s="26"/>
      <c r="BD81" s="26">
        <f t="shared" si="48"/>
        <v>0</v>
      </c>
      <c r="BE81" s="26"/>
      <c r="BF81" s="26"/>
      <c r="BG81" s="26">
        <f t="shared" si="49"/>
        <v>0</v>
      </c>
      <c r="BH81" s="26"/>
      <c r="BI81" s="26"/>
      <c r="BJ81" s="26">
        <f t="shared" si="50"/>
        <v>0</v>
      </c>
      <c r="BK81" s="26"/>
      <c r="BL81" s="26"/>
      <c r="BM81" s="26">
        <f t="shared" si="51"/>
        <v>0</v>
      </c>
      <c r="BN81" s="26"/>
      <c r="BO81" s="26"/>
      <c r="BP81" s="26"/>
      <c r="BQ81" s="26"/>
      <c r="BR81" s="26"/>
      <c r="BS81" s="26">
        <f t="shared" si="52"/>
        <v>0</v>
      </c>
      <c r="BT81" s="26"/>
      <c r="BU81" s="26"/>
      <c r="BV81" s="26">
        <f t="shared" si="53"/>
        <v>0</v>
      </c>
      <c r="BW81" s="26"/>
      <c r="BX81" s="26"/>
      <c r="BY81" s="26">
        <f t="shared" si="54"/>
        <v>0</v>
      </c>
      <c r="BZ81" s="26"/>
      <c r="CA81" s="26"/>
      <c r="CB81" s="26">
        <f t="shared" si="55"/>
        <v>0</v>
      </c>
      <c r="CC81" s="26"/>
      <c r="CD81" s="26"/>
      <c r="CE81" s="26">
        <f t="shared" si="56"/>
        <v>0</v>
      </c>
      <c r="CF81" s="26"/>
      <c r="CG81" s="26"/>
      <c r="CH81" s="26">
        <f t="shared" si="57"/>
        <v>0</v>
      </c>
      <c r="CI81" s="26"/>
      <c r="CJ81" s="26"/>
      <c r="CK81" s="26">
        <f t="shared" si="58"/>
        <v>0</v>
      </c>
      <c r="CL81" s="26"/>
      <c r="CM81" s="26"/>
      <c r="CN81" s="26">
        <f t="shared" si="59"/>
        <v>0</v>
      </c>
      <c r="CO81" s="26"/>
      <c r="CP81" s="26"/>
      <c r="CQ81" s="26">
        <f t="shared" si="60"/>
        <v>0</v>
      </c>
      <c r="CR81" s="26"/>
      <c r="CS81" s="26"/>
      <c r="CT81" s="26">
        <f t="shared" si="34"/>
        <v>0</v>
      </c>
      <c r="CU81" s="26">
        <f t="shared" si="34"/>
        <v>0</v>
      </c>
      <c r="CV81" s="26">
        <f t="shared" si="34"/>
        <v>0</v>
      </c>
      <c r="CW81" s="26">
        <f t="shared" si="65"/>
        <v>0</v>
      </c>
      <c r="CX81" s="26"/>
      <c r="CY81" s="26"/>
      <c r="CZ81" s="26">
        <f t="shared" si="61"/>
        <v>0</v>
      </c>
      <c r="DA81" s="26"/>
      <c r="DB81" s="26"/>
      <c r="DC81" s="26">
        <f t="shared" si="62"/>
        <v>0</v>
      </c>
      <c r="DD81" s="26"/>
      <c r="DE81" s="26"/>
      <c r="DF81" s="27">
        <f t="shared" si="33"/>
        <v>10324</v>
      </c>
      <c r="DG81" s="27">
        <f t="shared" si="33"/>
        <v>9910</v>
      </c>
      <c r="DH81" s="27">
        <f t="shared" si="33"/>
        <v>414</v>
      </c>
    </row>
    <row r="82" spans="1:112" ht="22.5" customHeight="1" x14ac:dyDescent="0.2">
      <c r="A82" s="25" t="s">
        <v>149</v>
      </c>
      <c r="B82" s="26">
        <f t="shared" si="35"/>
        <v>940</v>
      </c>
      <c r="C82" s="26">
        <v>940</v>
      </c>
      <c r="D82" s="26">
        <v>0</v>
      </c>
      <c r="E82" s="26">
        <f t="shared" si="36"/>
        <v>215</v>
      </c>
      <c r="F82" s="26">
        <f>115+100</f>
        <v>215</v>
      </c>
      <c r="G82" s="26">
        <v>0</v>
      </c>
      <c r="H82" s="26">
        <f t="shared" si="37"/>
        <v>0</v>
      </c>
      <c r="I82" s="26">
        <v>0</v>
      </c>
      <c r="J82" s="26">
        <v>0</v>
      </c>
      <c r="K82" s="26">
        <f t="shared" si="38"/>
        <v>0</v>
      </c>
      <c r="L82" s="26">
        <v>0</v>
      </c>
      <c r="M82" s="26">
        <v>0</v>
      </c>
      <c r="N82" s="26">
        <f t="shared" si="39"/>
        <v>0</v>
      </c>
      <c r="O82" s="26">
        <v>0</v>
      </c>
      <c r="P82" s="26">
        <v>0</v>
      </c>
      <c r="Q82" s="26">
        <f t="shared" si="40"/>
        <v>1603</v>
      </c>
      <c r="R82" s="26">
        <f>1703-100</f>
        <v>1603</v>
      </c>
      <c r="S82" s="26">
        <v>0</v>
      </c>
      <c r="T82" s="26">
        <f t="shared" si="41"/>
        <v>742</v>
      </c>
      <c r="U82" s="26">
        <f t="shared" si="42"/>
        <v>742</v>
      </c>
      <c r="V82" s="26">
        <f t="shared" si="43"/>
        <v>0</v>
      </c>
      <c r="W82" s="26">
        <f t="shared" si="44"/>
        <v>642</v>
      </c>
      <c r="X82" s="26">
        <v>642</v>
      </c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>
        <f t="shared" si="45"/>
        <v>0</v>
      </c>
      <c r="AK82" s="26"/>
      <c r="AL82" s="26"/>
      <c r="AM82" s="26"/>
      <c r="AN82" s="26"/>
      <c r="AO82" s="26"/>
      <c r="AP82" s="26"/>
      <c r="AQ82" s="26"/>
      <c r="AR82" s="26"/>
      <c r="AS82" s="26">
        <f t="shared" si="63"/>
        <v>0</v>
      </c>
      <c r="AT82" s="26">
        <f t="shared" si="64"/>
        <v>0</v>
      </c>
      <c r="AU82" s="26"/>
      <c r="AV82" s="26"/>
      <c r="AW82" s="26">
        <f t="shared" si="46"/>
        <v>0</v>
      </c>
      <c r="AX82" s="26"/>
      <c r="AY82" s="26"/>
      <c r="AZ82" s="26">
        <f t="shared" si="47"/>
        <v>0</v>
      </c>
      <c r="BA82" s="26"/>
      <c r="BB82" s="26"/>
      <c r="BC82" s="26"/>
      <c r="BD82" s="26">
        <f t="shared" si="48"/>
        <v>0</v>
      </c>
      <c r="BE82" s="26"/>
      <c r="BF82" s="26"/>
      <c r="BG82" s="26">
        <f t="shared" si="49"/>
        <v>0</v>
      </c>
      <c r="BH82" s="26"/>
      <c r="BI82" s="26"/>
      <c r="BJ82" s="26">
        <f t="shared" si="50"/>
        <v>0</v>
      </c>
      <c r="BK82" s="26"/>
      <c r="BL82" s="26"/>
      <c r="BM82" s="26">
        <f t="shared" si="51"/>
        <v>100</v>
      </c>
      <c r="BN82" s="26">
        <v>100</v>
      </c>
      <c r="BO82" s="26"/>
      <c r="BP82" s="26"/>
      <c r="BQ82" s="26"/>
      <c r="BR82" s="26"/>
      <c r="BS82" s="26">
        <f t="shared" si="52"/>
        <v>0</v>
      </c>
      <c r="BT82" s="26"/>
      <c r="BU82" s="26"/>
      <c r="BV82" s="26">
        <f t="shared" si="53"/>
        <v>0</v>
      </c>
      <c r="BW82" s="26"/>
      <c r="BX82" s="26"/>
      <c r="BY82" s="26">
        <f t="shared" si="54"/>
        <v>0</v>
      </c>
      <c r="BZ82" s="26"/>
      <c r="CA82" s="26"/>
      <c r="CB82" s="26">
        <f t="shared" si="55"/>
        <v>0</v>
      </c>
      <c r="CC82" s="26"/>
      <c r="CD82" s="26"/>
      <c r="CE82" s="26">
        <f t="shared" si="56"/>
        <v>0</v>
      </c>
      <c r="CF82" s="26"/>
      <c r="CG82" s="26"/>
      <c r="CH82" s="26">
        <f t="shared" si="57"/>
        <v>0</v>
      </c>
      <c r="CI82" s="26"/>
      <c r="CJ82" s="26"/>
      <c r="CK82" s="26">
        <f t="shared" si="58"/>
        <v>0</v>
      </c>
      <c r="CL82" s="26"/>
      <c r="CM82" s="26"/>
      <c r="CN82" s="26">
        <f t="shared" si="59"/>
        <v>0</v>
      </c>
      <c r="CO82" s="26"/>
      <c r="CP82" s="26"/>
      <c r="CQ82" s="26">
        <f t="shared" si="60"/>
        <v>0</v>
      </c>
      <c r="CR82" s="26"/>
      <c r="CS82" s="26"/>
      <c r="CT82" s="26">
        <f t="shared" si="34"/>
        <v>0</v>
      </c>
      <c r="CU82" s="26">
        <f t="shared" si="34"/>
        <v>0</v>
      </c>
      <c r="CV82" s="26">
        <f t="shared" si="34"/>
        <v>0</v>
      </c>
      <c r="CW82" s="26">
        <f t="shared" si="65"/>
        <v>0</v>
      </c>
      <c r="CX82" s="26"/>
      <c r="CY82" s="26"/>
      <c r="CZ82" s="26">
        <f t="shared" si="61"/>
        <v>0</v>
      </c>
      <c r="DA82" s="26"/>
      <c r="DB82" s="26"/>
      <c r="DC82" s="26">
        <f t="shared" si="62"/>
        <v>0</v>
      </c>
      <c r="DD82" s="26"/>
      <c r="DE82" s="26"/>
      <c r="DF82" s="27">
        <f t="shared" si="33"/>
        <v>3500</v>
      </c>
      <c r="DG82" s="27">
        <f t="shared" si="33"/>
        <v>3500</v>
      </c>
      <c r="DH82" s="27">
        <f t="shared" si="33"/>
        <v>0</v>
      </c>
    </row>
    <row r="83" spans="1:112" ht="15.75" x14ac:dyDescent="0.2">
      <c r="A83" s="25" t="s">
        <v>150</v>
      </c>
      <c r="B83" s="26">
        <f t="shared" si="35"/>
        <v>0</v>
      </c>
      <c r="C83" s="26"/>
      <c r="D83" s="26"/>
      <c r="E83" s="26">
        <f t="shared" si="36"/>
        <v>0</v>
      </c>
      <c r="F83" s="26"/>
      <c r="G83" s="26"/>
      <c r="H83" s="26">
        <f t="shared" si="37"/>
        <v>0</v>
      </c>
      <c r="I83" s="26"/>
      <c r="J83" s="26"/>
      <c r="K83" s="26">
        <f t="shared" si="38"/>
        <v>0</v>
      </c>
      <c r="L83" s="26"/>
      <c r="M83" s="26"/>
      <c r="N83" s="26">
        <f t="shared" si="39"/>
        <v>0</v>
      </c>
      <c r="O83" s="26"/>
      <c r="P83" s="26"/>
      <c r="Q83" s="26">
        <f t="shared" si="40"/>
        <v>0</v>
      </c>
      <c r="R83" s="26"/>
      <c r="S83" s="26"/>
      <c r="T83" s="26">
        <f t="shared" si="41"/>
        <v>2500</v>
      </c>
      <c r="U83" s="26">
        <f t="shared" si="42"/>
        <v>2500</v>
      </c>
      <c r="V83" s="26">
        <f t="shared" si="43"/>
        <v>0</v>
      </c>
      <c r="W83" s="26">
        <f t="shared" si="44"/>
        <v>0</v>
      </c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>
        <f t="shared" si="45"/>
        <v>0</v>
      </c>
      <c r="AK83" s="26"/>
      <c r="AL83" s="26"/>
      <c r="AM83" s="26"/>
      <c r="AN83" s="26"/>
      <c r="AO83" s="26"/>
      <c r="AP83" s="26"/>
      <c r="AQ83" s="26"/>
      <c r="AR83" s="26"/>
      <c r="AS83" s="26">
        <f t="shared" si="63"/>
        <v>0</v>
      </c>
      <c r="AT83" s="26">
        <f t="shared" si="64"/>
        <v>0</v>
      </c>
      <c r="AU83" s="26"/>
      <c r="AV83" s="26"/>
      <c r="AW83" s="26">
        <f t="shared" si="46"/>
        <v>0</v>
      </c>
      <c r="AX83" s="26"/>
      <c r="AY83" s="26"/>
      <c r="AZ83" s="26">
        <f t="shared" si="47"/>
        <v>0</v>
      </c>
      <c r="BA83" s="26"/>
      <c r="BB83" s="26"/>
      <c r="BC83" s="26"/>
      <c r="BD83" s="26">
        <f t="shared" si="48"/>
        <v>0</v>
      </c>
      <c r="BE83" s="26"/>
      <c r="BF83" s="26"/>
      <c r="BG83" s="26">
        <f t="shared" si="49"/>
        <v>0</v>
      </c>
      <c r="BH83" s="26"/>
      <c r="BI83" s="26"/>
      <c r="BJ83" s="26">
        <f t="shared" si="50"/>
        <v>0</v>
      </c>
      <c r="BK83" s="26"/>
      <c r="BL83" s="26"/>
      <c r="BM83" s="26">
        <f t="shared" si="51"/>
        <v>0</v>
      </c>
      <c r="BN83" s="26"/>
      <c r="BO83" s="26"/>
      <c r="BP83" s="26"/>
      <c r="BQ83" s="26"/>
      <c r="BR83" s="26"/>
      <c r="BS83" s="26">
        <f t="shared" si="52"/>
        <v>0</v>
      </c>
      <c r="BT83" s="26"/>
      <c r="BU83" s="26"/>
      <c r="BV83" s="26">
        <f t="shared" si="53"/>
        <v>0</v>
      </c>
      <c r="BW83" s="26"/>
      <c r="BX83" s="26"/>
      <c r="BY83" s="26">
        <f t="shared" si="54"/>
        <v>0</v>
      </c>
      <c r="BZ83" s="26"/>
      <c r="CA83" s="26"/>
      <c r="CB83" s="26">
        <f t="shared" si="55"/>
        <v>0</v>
      </c>
      <c r="CC83" s="26"/>
      <c r="CD83" s="26"/>
      <c r="CE83" s="26">
        <f t="shared" si="56"/>
        <v>0</v>
      </c>
      <c r="CF83" s="26"/>
      <c r="CG83" s="26"/>
      <c r="CH83" s="26">
        <f t="shared" si="57"/>
        <v>0</v>
      </c>
      <c r="CI83" s="26"/>
      <c r="CJ83" s="26"/>
      <c r="CK83" s="26">
        <f t="shared" si="58"/>
        <v>0</v>
      </c>
      <c r="CL83" s="26"/>
      <c r="CM83" s="26"/>
      <c r="CN83" s="26">
        <f t="shared" si="59"/>
        <v>2500</v>
      </c>
      <c r="CO83" s="26">
        <v>2500</v>
      </c>
      <c r="CP83" s="26"/>
      <c r="CQ83" s="26">
        <f t="shared" si="60"/>
        <v>0</v>
      </c>
      <c r="CR83" s="26"/>
      <c r="CS83" s="26"/>
      <c r="CT83" s="26">
        <f t="shared" si="34"/>
        <v>0</v>
      </c>
      <c r="CU83" s="26">
        <f t="shared" si="34"/>
        <v>0</v>
      </c>
      <c r="CV83" s="26">
        <f t="shared" si="34"/>
        <v>0</v>
      </c>
      <c r="CW83" s="26">
        <f t="shared" si="65"/>
        <v>0</v>
      </c>
      <c r="CX83" s="26"/>
      <c r="CY83" s="26"/>
      <c r="CZ83" s="26">
        <f t="shared" si="61"/>
        <v>0</v>
      </c>
      <c r="DA83" s="26"/>
      <c r="DB83" s="26"/>
      <c r="DC83" s="26">
        <f t="shared" si="62"/>
        <v>0</v>
      </c>
      <c r="DD83" s="26"/>
      <c r="DE83" s="26"/>
      <c r="DF83" s="27">
        <f>B83+E83+H83+K83+N83+Q83+T83</f>
        <v>2500</v>
      </c>
      <c r="DG83" s="27">
        <f t="shared" si="33"/>
        <v>2500</v>
      </c>
      <c r="DH83" s="27">
        <f t="shared" si="33"/>
        <v>0</v>
      </c>
    </row>
    <row r="84" spans="1:112" ht="47.25" x14ac:dyDescent="0.2">
      <c r="A84" s="34" t="s">
        <v>154</v>
      </c>
      <c r="B84" s="26"/>
      <c r="C84" s="26"/>
      <c r="D84" s="26"/>
      <c r="E84" s="26">
        <f t="shared" si="36"/>
        <v>2000</v>
      </c>
      <c r="F84" s="26">
        <v>1400</v>
      </c>
      <c r="G84" s="26">
        <v>600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7">
        <f>B84+E84+H84+K84+N84+Q84+T84</f>
        <v>2000</v>
      </c>
      <c r="DG84" s="27">
        <f t="shared" si="33"/>
        <v>1400</v>
      </c>
      <c r="DH84" s="27">
        <f t="shared" si="33"/>
        <v>600</v>
      </c>
    </row>
    <row r="85" spans="1:112" ht="15.75" x14ac:dyDescent="0.2">
      <c r="A85" s="35" t="s">
        <v>153</v>
      </c>
      <c r="B85" s="26">
        <f t="shared" si="35"/>
        <v>0</v>
      </c>
      <c r="C85" s="26"/>
      <c r="D85" s="26"/>
      <c r="E85" s="26">
        <f t="shared" si="36"/>
        <v>1450</v>
      </c>
      <c r="F85" s="26">
        <v>1450</v>
      </c>
      <c r="G85" s="26"/>
      <c r="H85" s="26">
        <f t="shared" si="37"/>
        <v>0</v>
      </c>
      <c r="I85" s="26"/>
      <c r="J85" s="26"/>
      <c r="K85" s="26">
        <f t="shared" si="38"/>
        <v>0</v>
      </c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7">
        <f t="shared" si="33"/>
        <v>1450</v>
      </c>
      <c r="DG85" s="27">
        <f t="shared" si="33"/>
        <v>1450</v>
      </c>
      <c r="DH85" s="27">
        <f t="shared" si="33"/>
        <v>0</v>
      </c>
    </row>
    <row r="86" spans="1:112" ht="31.5" x14ac:dyDescent="0.2">
      <c r="A86" s="31" t="s">
        <v>151</v>
      </c>
      <c r="B86" s="27">
        <f t="shared" si="35"/>
        <v>178208</v>
      </c>
      <c r="C86" s="27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+C83+C84+C85</f>
        <v>140866</v>
      </c>
      <c r="D86" s="27">
        <f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+D83+D84+D85</f>
        <v>37342</v>
      </c>
      <c r="E86" s="27">
        <f>F86+G86</f>
        <v>140909</v>
      </c>
      <c r="F86" s="27">
        <f>F7+F8+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+F82+F83+F84+F85</f>
        <v>97430</v>
      </c>
      <c r="G86" s="27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</f>
        <v>43479</v>
      </c>
      <c r="H86" s="27">
        <f>J86+I86</f>
        <v>140182</v>
      </c>
      <c r="I86" s="27">
        <f>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</f>
        <v>97419</v>
      </c>
      <c r="J86" s="27">
        <f>J7+J8+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+J82+J83+J84+J85</f>
        <v>42763</v>
      </c>
      <c r="K86" s="27">
        <f>SUM(L86:M86)</f>
        <v>206989</v>
      </c>
      <c r="L86" s="27">
        <f>L7+L8+L9+L10+L11+L12+L13+L14+L15+L16+L17+L18+L19+L20+L21+L22+L23+L24+L25+L26+L27+L28+L29+L30+L31+L32+L33+L34+L35+L36+L37+L38+L39+L40+L41+L42+L43+L44+L45+L46+L47+L48+L49+L50+L51+L52+L53+L54+L55+L56+L57+L58+L59+L60+L61+L62+L63+L64+L65+L66+L67+L68+L69+L70+L71+L72+L73+L74+L75+L76+L77+L78+L79+L80+L81+L82+L83+L84+L85</f>
        <v>190240</v>
      </c>
      <c r="M86" s="27">
        <f>M7+M8+M9+M10+M11+M12+M13+M14+M15+M16+M17+M18+M19+M20+M21+M22+M23+M24+M25+M26+M27+M28+M29+M30+M31+M32+M33+M34+M35+M36+M37+M38+M39+M40+M41+M42+M43+M44+M45+M46+M47+M48+M49+M50+M51+M52+M53+M54+M55+M56+M57+M58+M59+M60+M61+M62+M63+M64+M65+M66+M67+M68+M69+M70+M71+M72+M73+M74+M75+M76+M77+M78+M79+M80+M81+M82+M83+M84+M85</f>
        <v>16749</v>
      </c>
      <c r="N86" s="27">
        <f>SUM(O86:P86)</f>
        <v>66545</v>
      </c>
      <c r="O86" s="27">
        <f>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</f>
        <v>50603</v>
      </c>
      <c r="P86" s="27">
        <f>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80+P81+P82+P83+P84+P85</f>
        <v>15942</v>
      </c>
      <c r="Q86" s="27">
        <f>SUM(R86:S86)</f>
        <v>299087</v>
      </c>
      <c r="R86" s="27">
        <f>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80+R81+R82+R83+R84+R85</f>
        <v>215080</v>
      </c>
      <c r="S86" s="27">
        <f>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80+S81+S82+S83+S84+S85</f>
        <v>84007</v>
      </c>
      <c r="T86" s="27">
        <f>SUM(U86:V86)</f>
        <v>168985</v>
      </c>
      <c r="U86" s="27">
        <f>W86+AU86+AX86+BA86+BC86+BE86+BH86+BK86+BN86+BP86+BQ86+BR86+BT86+BW86+BZ86+CC86+CF86+CI86+CL86+CO86+CR86+CU86</f>
        <v>127413</v>
      </c>
      <c r="V86" s="27">
        <f>AJ86+AV86+AY86+BB86+BF86+BI86+BL86+BO86+BU86+BX86+CA86+CD86+CG86+CJ86+CM86+CP86+CS86+CV86</f>
        <v>41572</v>
      </c>
      <c r="W86" s="27">
        <f>X86+Y86+Z86+AA86+AB86+AC86+AD86+AE86+AF86+AG86+AH86+AI86</f>
        <v>89740</v>
      </c>
      <c r="X86" s="27">
        <f>X7+X8+X9+X10+X11+X12+X13+X14+X15+X16+X17+X18+X19+X20+X21+X22+X23+X24+X25+X26+X27+X28+X29+X30+X31+X32+X33+X34+X35+X36+X37+X38+X39+X40+X41+X42+X43+X44+X45+X46+X47+X48+X49+X50+X51+X52+X53+X54+X55+X56+X57+X58+X59+X60+X61+X62+X63+X64+X65+X66+X67+X68+X69+X70+X71+X72+X73+X74+X75+X76+X77+X78+X79+X80+X81+X82+X83+X84+X85</f>
        <v>45377</v>
      </c>
      <c r="Y86" s="27">
        <f>Y7+Y8+Y9+Y10+Y11+Y12+Y13+Y14+Y15+Y16+Y17+Y18+Y19+Y20+Y21+Y22+Y23+Y24+Y25+Y26+Y27+Y28+Y29+Y30+Y31+Y32+Y33+Y34+Y35+Y36+Y37+Y38+Y39+Y40+Y41+Y42+Y43+Y44+Y45+Y46+Y47+Y48+Y49+Y50+Y51+Y52+Y53+Y54+Y55+Y56+Y57+Y58+Y59+Y60+Y61+Y62+Y63+Y64+Y65+Y66+Y67+Y68+Y69+Y70+Y71+Y72+Y73+Y74+Y75+Y76+Y77+Y78+Y79+Y80+Y81+Y82+Y83+Y84+Y85</f>
        <v>39094</v>
      </c>
      <c r="Z86" s="27">
        <f>Z7+Z8+Z9+Z10+Z11+Z12+Z13+Z14+Z15+Z16+Z17+Z18+Z19+Z20+Z21+Z22+Z23+Z24+Z25+Z26+Z27+Z28+Z29+Z30+Z31+Z32+Z33+Z34+Z35+Z36+Z37+Z38+Z39+Z40+Z41+Z42+Z43+Z44+Z45+Z46+Z47+Z48+Z49+Z50+Z51+Z52+Z53+Z54+Z55+Z56+Z57+Z58+Z59+Z60+Z61+Z62+Z63+Z64+Z65+Z66+Z67+Z68+Z69+Z70+Z71+Z72+Z73+Z74+Z75+Z76+Z77+Z78+Z79+Z80+Z81+Z82+Z83+Z84+Z85</f>
        <v>401</v>
      </c>
      <c r="AA86" s="27">
        <f t="shared" ref="AA86:AF86" si="66">AA7+AA8+AA9+AA10+AA11+AA12+AA13+AA14+AA15+AA16+AA17+AA18+AA19+AA20+AA21+AA22+AA23+AA24+AA25+AA26+AA27+AA28+AA29+AA30+AA31+AA32+AA33+AA34+AA35+AA36+AA37+AA38+AA39+AA40+AA41+AA42+AA43+AA44+AA45+AA46+AA47+AA48+AA49+AA50+AA51+AA52+AA53+AA54+AA55+AA56+AA57+AA58+AA59+AA60+AA61+AA62+AA63+AA64+AA65+AA66+AA67+AA68+AA69+AA70+AA71+AA72+AA73+AA74+AA75+AA76+AA77+AA78+AA79+AA80+AA81+AA82+AA83+AA84+AA85</f>
        <v>0</v>
      </c>
      <c r="AB86" s="27">
        <f t="shared" si="66"/>
        <v>0</v>
      </c>
      <c r="AC86" s="27">
        <f t="shared" si="66"/>
        <v>0</v>
      </c>
      <c r="AD86" s="27">
        <f t="shared" si="66"/>
        <v>0</v>
      </c>
      <c r="AE86" s="27">
        <f t="shared" si="66"/>
        <v>0</v>
      </c>
      <c r="AF86" s="27">
        <f t="shared" si="66"/>
        <v>0</v>
      </c>
      <c r="AG86" s="27">
        <f>AG7+AG8+AG9+AG10+AG11+AG12+AG13+AG14+AG15+AG16+AG17+AG18+AG19+AG20+AG21+AG22+AG23+AG24+AG25+AG26+AG27+AG28+AG29+AG30+AG31+AG32+AG33+AG34+AG35+AG36+AG37+AG38+AG39+AG40+AG41+AG42+AG43+AG44+AG45+AG46+AG47+AG48+AG49+AG50+AG51+AG52+AG53+AG54+AG55+AG56+AG57+AG58+AG59+AG60+AG61+AG62+AG63+AG64+AG65+AG66+AG67+AG68+AG69+AG70+AG71+AG72+AG73+AG74+AG75+AG76+AG77+AG78+AG79+AG80+AG81+AG82+AG83+AG84+AG85</f>
        <v>4868</v>
      </c>
      <c r="AH86" s="27">
        <f t="shared" ref="AH86:AI86" si="67">AH7+AH8+AH9+AH10+AH11+AH12+AH13+AH14+AH15+AH16+AH17+AH18+AH19+AH20+AH21+AH22+AH23+AH24+AH25+AH26+AH27+AH28+AH29+AH30+AH31+AH32+AH33+AH34+AH35+AH36+AH37+AH38+AH39+AH40+AH41+AH42+AH43+AH44+AH45+AH46+AH47+AH48+AH49+AH50+AH51+AH52+AH53+AH54+AH55+AH56+AH57+AH58+AH59+AH60+AH61+AH62+AH63+AH64+AH65+AH66+AH67+AH68+AH69+AH70+AH71+AH72+AH73+AH74+AH75+AH76+AH77+AH78+AH79+AH80+AH81+AH82+AH83+AH84+AH85</f>
        <v>0</v>
      </c>
      <c r="AI86" s="27">
        <f t="shared" si="67"/>
        <v>0</v>
      </c>
      <c r="AJ86" s="27">
        <f>AK86+AL86+AM86+AN86+AO86+AP86+AQ86+AR86</f>
        <v>38172</v>
      </c>
      <c r="AK86" s="27">
        <f>AK7+AK8+AK9+AK10+AK11+AK12+AK13+AK14+AK15+AK16+AK17+AK18+AK19+AK20+AK21+AK22+AK23+AK24+AK25+AK26+AK27+AK28+AK29+AK30+AK31+AK32+AK33+AK34+AK35+AK36+AK37+AK38+AK39+AK40+AK41+AK42+AK43+AK44+AK45+AK46+AK47+AK48+AK49+AK50+AK51+AK52+AK53+AK54+AK55+AK56+AK57+AK58+AK59+AK60+AK61+AK62+AK63+AK64+AK65+AK66+AK67+AK68+AK69+AK70+AK71+AK72+AK73+AK74+AK75+AK76+AK77+AK78+AK79+AK80+AK81+AK82+AK83+AK84+AK85</f>
        <v>16685</v>
      </c>
      <c r="AL86" s="27">
        <f t="shared" ref="AL86:AR86" si="68">AL7+AL8+AL9+AL10+AL11+AL12+AL13+AL14+AL15+AL16+AL17+AL18+AL19+AL20+AL21+AL22+AL23+AL24+AL25+AL26+AL27+AL28+AL29+AL30+AL31+AL32+AL33+AL34+AL35+AL36+AL37+AL38+AL39+AL40+AL41+AL42+AL43+AL44+AL45+AL46+AL47+AL48+AL49+AL50+AL51+AL52+AL53+AL54+AL55+AL56+AL57+AL58+AL59+AL60+AL61+AL62+AL63+AL64+AL65+AL66+AL67+AL68+AL69+AL70+AL71+AL72+AL73+AL74+AL75+AL76+AL77+AL78+AL79+AL80+AL81+AL82+AL83+AL84+AL85</f>
        <v>21482</v>
      </c>
      <c r="AM86" s="27">
        <f t="shared" si="68"/>
        <v>0</v>
      </c>
      <c r="AN86" s="27">
        <f t="shared" si="68"/>
        <v>0</v>
      </c>
      <c r="AO86" s="27">
        <f t="shared" si="68"/>
        <v>0</v>
      </c>
      <c r="AP86" s="27">
        <f t="shared" si="68"/>
        <v>0</v>
      </c>
      <c r="AQ86" s="27">
        <f t="shared" si="68"/>
        <v>0</v>
      </c>
      <c r="AR86" s="27">
        <f t="shared" si="68"/>
        <v>5</v>
      </c>
      <c r="AS86" s="27">
        <f>AT86+AW86</f>
        <v>550</v>
      </c>
      <c r="AT86" s="27">
        <f>AU86+AV86</f>
        <v>550</v>
      </c>
      <c r="AU86" s="27">
        <f>AU7+AU8+AU9+AU10+AU11+AU12+AU13+AU14+AU15+AU16+AU17+AU18+AU19+AU20+AU21+AU22+AU23+AU24+AU25+AU26+AU27+AU28+AU29+AU30+AU31+AU32+AU33+AU34+AU35+AU36+AU37+AU38+AU39+AU40+AU41+AU42+AU43+AU44+AU45+AU46+AU47+AU48+AU49+AU50+AU51+AU52+AU53+AU54+AU55+AU56+AU57+AU58+AU59+AU60+AU61+AU62+AU63+AU64+AU65+AU66+AU67+AU68+AU69+AU70+AU71+AU72+AU73+AU74+AU75+AU76+AU77+AU78+AU79+AU80+AU81+AU82+AU83+AU84+AU85</f>
        <v>550</v>
      </c>
      <c r="AV86" s="27">
        <f>AV7+AV8+AV9+AV10+AV11+AV12+AV13+AV14+AV15+AV16+AV17+AV18+AV19+AV20+AV21+AV22+AV23+AV24+AV25+AV26+AV27+AV28+AV29+AV30+AV31+AV32+AV33+AV34+AV35+AV36+AV37+AV38+AV39+AV40+AV41+AV42+AV43+AV44+AV45+AV46+AV47+AV48+AV49+AV50+AV51+AV52+AV53+AV54+AV55+AV56+AV57+AV58+AV59+AV60+AV61+AV62+AV63+AV64+AV65+AV66+AV67+AV68+AV69+AV70+AV71+AV72+AV73+AV74+AV75+AV76+AV77+AV78+AV79+AV80+AV81+AV82+AV83+AV84+AV85</f>
        <v>0</v>
      </c>
      <c r="AW86" s="27">
        <f>AX86+AY86</f>
        <v>0</v>
      </c>
      <c r="AX86" s="27">
        <f>AX7+AX8+AX9+AX10+AX11+AX12+AX13+AX14+AX15+AX16+AX17+AX18+AX19+AX20+AX21+AX22+AX23+AX24+AX25+AX26+AX27+AX28+AX29+AX30+AX31+AX32+AX33+AX34+AX35+AX36+AX37+AX38+AX39+AX40+AX41+AX42+AX43+AX44+AX45+AX46+AX47+AX48+AX49+AX50+AX51+AX52+AX53+AX54+AX55+AX56+AX57+AX58+AX59+AX60+AX61+AX62+AX63+AX64+AX65+AX66+AX67+AX68+AX69+AX70+AX71+AX72+AX73+AX74+AX75+AX76+AX77+AX78+AX79+AX80+AX81+AX82+AX83+AX84+AX85</f>
        <v>0</v>
      </c>
      <c r="AY86" s="27">
        <f>AY7+AY8+AY9+AY10+AY11+AY12+AY13+AY14+AY15+AY16+AY17+AY18+AY19+AY20+AY21+AY22+AY23+AY24+AY25+AY26+AY27+AY28+AY29+AY30+AY31+AY32+AY33+AY34+AY35+AY36+AY37+AY38+AY39+AY40+AY41+AY42+AY43+AY44+AY45+AY46+AY47+AY48+AY49+AY50+AY51+AY52+AY53+AY54+AY55+AY56+AY57+AY58+AY59+AY60+AY61+AY62+AY63+AY64+AY65+AY66+AY67+AY68+AY69+AY70+AY71+AY72+AY73+AY74+AY75+AY76+AY77+AY78+AY79+AY80+AY81+AY82+AY83+AY84+AY85</f>
        <v>0</v>
      </c>
      <c r="AZ86" s="27">
        <f>BA86+BC86+BB86</f>
        <v>0</v>
      </c>
      <c r="BA86" s="27">
        <f>BA7+BA8+BA9+BA10+BA11+BA12+BA13+BA14+BA15+BA16+BA17+BA18+BA19+BA20+BA21+BA22+BA23+BA24+BA25+BA26+BA27+BA28+BA29+BA30+BA31+BA32+BA33+BA34+BA35+BA36+BA37+BA38+BA39+BA40+BA41+BA42+BA43+BA44+BA45+BA46+BA47+BA48+BA49+BA50+BA51+BA52+BA53+BA54+BA55+BA56+BA57+BA58+BA59+BA60+BA61+BA62+BA63+BA64+BA65+BA66+BA67+BA68+BA69+BA70+BA71+BA72+BA73+BA74+BA75+BA76+BA77+BA78+BA79+BA80+BA81+BA82+BA83+BA84+BA85</f>
        <v>0</v>
      </c>
      <c r="BB86" s="27">
        <f t="shared" ref="BB86:BC86" si="69">BB7+BB8+BB9+BB10+BB11+BB12+BB13+BB14+BB15+BB16+BB17+BB18+BB19+BB20+BB21+BB22+BB23+BB24+BB25+BB26+BB27+BB28+BB29+BB30+BB31+BB32+BB33+BB34+BB35+BB36+BB37+BB38+BB39+BB40+BB41+BB42+BB43+BB44+BB45+BB46+BB47+BB48+BB49+BB50+BB51+BB52+BB53+BB54+BB55+BB56+BB57+BB58+BB59+BB60+BB61+BB62+BB63+BB64+BB65+BB66+BB67+BB68+BB69+BB70+BB71+BB72+BB73+BB74+BB75+BB76+BB77+BB78+BB79+BB80+BB81+BB82+BB83+BB84+BB85</f>
        <v>0</v>
      </c>
      <c r="BC86" s="27">
        <f t="shared" si="69"/>
        <v>0</v>
      </c>
      <c r="BD86" s="27">
        <f>BE86+BF86</f>
        <v>0</v>
      </c>
      <c r="BE86" s="27">
        <f>BE7+BE8+BE9+BE10+BE11+BE12+BE13+BE14+BE15+BE16+BE17+BE18+BE19+BE20+BE21+BE22+BE23+BE24+BE25+BE26+BE27+BE28+BE29+BE30+BE31+BE32+BE33+BE34+BE35+BE36+BE37+BE38+BE39+BE40+BE41+BE42+BE43+BE44+BE45+BE46+BE47+BE48+BE49+BE50+BE51+BE52+BE53+BE54+BE55+BE56+BE57+BE58+BE59+BE60+BE61+BE62+BE63+BE64+BE65+BE66+BE67+BE68+BE69+BE70+BE71+BE72+BE73+BE74+BE75+BE76+BE77+BE78+BE79+BE80+BE81+BE82+BE83+BE84+BE85</f>
        <v>0</v>
      </c>
      <c r="BF86" s="27">
        <f>BF7+BF8+BF9+BF10+BF11+BF12+BF13+BF14+BF15+BF16+BF17+BF18+BF19+BF20+BF21+BF22+BF23+BF24+BF25+BF26+BF27+BF28+BF29+BF30+BF31+BF32+BF33+BF34+BF35+BF36+BF37+BF38+BF39+BF40+BF41+BF42+BF43+BF44+BF45+BF46+BF47+BF48+BF49+BF50+BF51+BF52+BF53+BF54+BF55+BF56+BF57+BF58+BF59+BF60+BF61+BF62+BF63+BF64+BF65+BF66+BF67+BF68+BF69+BF70+BF71+BF72+BF73+BF74+BF75+BF76+BF77+BF78+BF79+BF80+BF81+BF82+BF83+BF84+BF85</f>
        <v>0</v>
      </c>
      <c r="BG86" s="27">
        <f>BH86+BI86</f>
        <v>2699</v>
      </c>
      <c r="BH86" s="27">
        <f>BH7+BH8+BH9+BH10+BH11+BH12+BH13+BH14+BH15+BH16+BH17+BH18+BH19+BH20+BH21+BH22+BH23+BH24+BH25+BH26+BH27+BH28+BH29+BH30+BH31+BH32+BH33+BH34+BH35+BH36+BH37+BH38+BH39+BH40+BH41+BH42+BH43+BH44+BH45+BH46+BH47+BH48+BH49+BH50+BH51+BH52+BH53+BH54+BH55+BH56+BH57+BH58+BH59+BH60+BH61+BH62+BH63+BH64+BH65+BH66+BH67+BH68+BH69+BH70+BH71+BH72+BH73+BH74+BH75+BH76+BH77+BH78+BH79+BH80+BH81+BH82+BH83+BH84+BH85</f>
        <v>2636</v>
      </c>
      <c r="BI86" s="27">
        <f>BI7+BI8+BI9+BI10+BI11+BI12+BI13+BI14+BI15+BI16+BI17+BI18+BI19+BI20+BI21+BI22+BI23+BI24+BI25+BI26+BI27+BI28+BI29+BI30+BI31+BI32+BI33+BI34+BI35+BI36+BI37+BI38+BI39+BI40+BI41+BI42+BI43+BI44+BI45+BI46+BI47+BI48+BI49+BI50+BI51+BI52+BI53+BI54+BI55+BI56+BI57+BI58+BI59+BI60+BI61+BI62+BI63+BI64+BI65+BI66+BI67+BI68+BI69+BI70+BI71+BI72+BI73+BI74+BI75+BI76+BI77+BI78+BI79+BI80+BI81+BI82+BI83+BI84+BI85</f>
        <v>63</v>
      </c>
      <c r="BJ86" s="27">
        <f>BK86+BL86</f>
        <v>0</v>
      </c>
      <c r="BK86" s="27">
        <f>BK7+BK8+BK9+BK10+BK11+BK12+BK13+BK14+BK15+BK16+BK17+BK18+BK19+BK20+BK21+BK22+BK23+BK24+BK25+BK26+BK27+BK28+BK29+BK30+BK31+BK32+BK33+BK34+BK35+BK36+BK37+BK38+BK39+BK40+BK41+BK42+BK43+BK44+BK45+BK46+BK47+BK48+BK49+BK50+BK51+BK52+BK53+BK54+BK55+BK56+BK57+BK58+BK59+BK60+BK61+BK62+BK63+BK64+BK65+BK66+BK67+BK68+BK69+BK70+BK71+BK72+BK73+BK74+BK75+BK76+BK77+BK78+BK79+BK80+BK81+BK82+BK83+BK84+BK85</f>
        <v>0</v>
      </c>
      <c r="BL86" s="27">
        <f>BL7+BL8+BL9+BL10+BL11+BL12+BL13+BL14+BL15+BL16+BL17+BL18+BL19+BL20+BL21+BL22+BL23+BL24+BL25+BL26+BL27+BL28+BL29+BL30+BL31+BL32+BL33+BL34+BL35+BL36+BL37+BL38+BL39+BL40+BL41+BL42+BL43+BL44+BL45+BL46+BL47+BL48+BL49+BL50+BL51+BL52+BL53+BL54+BL55+BL56+BL57+BL58+BL59+BL60+BL61+BL62+BL63+BL64+BL65+BL66+BL67+BL68+BL69+BL70+BL71+BL72+BL73+BL74+BL75+BL76+BL77+BL78+BL79+BL80+BL81+BL82+BL83+BL84+BL85</f>
        <v>0</v>
      </c>
      <c r="BM86" s="27">
        <f>BN86+BO86+BP86+BQ86+BR86+BS86+BV86+BY86</f>
        <v>11796</v>
      </c>
      <c r="BN86" s="27">
        <f>BN7+BN8+BN9+BN10+BN11+BN12+BN13+BN14+BN15+BN16+BN17+BN18+BN19+BN20+BN21+BN22+BN23+BN24+BN25+BN26+BN27+BN28+BN29+BN30+BN31+BN32+BN33+BN34+BN35+BN36+BN37+BN38+BN39+BN40+BN41+BN42+BN43+BN44+BN45+BN46+BN47+BN48+BN49+BN50+BN51+BN52+BN53+BN54+BN55+BN56+BN57+BN58+BN59+BN60+BN61+BN62+BN63+BN64+BN65+BN66+BN67+BN68+BN69+BN70+BN71+BN72+BN73+BN74+BN75+BN76+BN77+BN78+BN79+BN80+BN81+BN82+BN83+BN84+BN85</f>
        <v>10268</v>
      </c>
      <c r="BO86" s="27">
        <f>BO7+BO8+BO9+BO10+BO11+BO12+BO13+BO14+BO15+BO16+BO17+BO18+BO19+BO20+BO21+BO22+BO23+BO24+BO25+BO26+BO27+BO28+BO29+BO30+BO31+BO32+BO33+BO34+BO35+BO36+BO37+BO38+BO39+BO40+BO41+BO42+BO43+BO44+BO45+BO46+BO47+BO48+BO49+BO50+BO51+BO52+BO53+BO54+BO55+BO56+BO57+BO58+BO59+BO60+BO61+BO62+BO63+BO64+BO65+BO66+BO67+BO68+BO69+BO70+BO71+BO72+BO73+BO74+BO75+BO76+BO77+BO78+BO79+BO80+BO81+BO82+BO83+BO84+BO85</f>
        <v>1116</v>
      </c>
      <c r="BP86" s="27">
        <f t="shared" ref="BP86:BR86" si="70">BP7+BP8+BP9+BP10+BP11+BP12+BP13+BP14+BP15+BP16+BP17+BP18+BP19+BP20+BP21+BP22+BP23+BP24+BP25+BP26+BP27+BP28+BP29+BP30+BP31+BP32+BP33+BP34+BP35+BP36+BP37+BP38+BP39+BP40+BP41+BP42+BP43+BP44+BP45+BP46+BP47+BP48+BP49+BP50+BP51+BP52+BP53+BP54+BP55+BP56+BP57+BP58+BP59+BP60+BP61+BP62+BP63+BP64+BP65+BP66+BP67+BP68+BP69+BP70+BP71+BP72+BP73+BP74+BP75+BP76+BP77+BP78+BP79+BP80+BP81+BP82+BP83+BP84+BP85</f>
        <v>0</v>
      </c>
      <c r="BQ86" s="27">
        <f t="shared" si="70"/>
        <v>0</v>
      </c>
      <c r="BR86" s="27">
        <f t="shared" si="70"/>
        <v>0</v>
      </c>
      <c r="BS86" s="27">
        <f>BT86+BU86</f>
        <v>0</v>
      </c>
      <c r="BT86" s="27">
        <f>BT7+BT8+BT9+BT10+BT11+BT12+BT13+BT14+BT15+BT16+BT17+BT18+BT19+BT20+BT21+BT22+BT23+BT24+BT25+BT26+BT27+BT28+BT29+BT30+BT31+BT32+BT33+BT34+BT35+BT36+BT37+BT38+BT39+BT40+BT41+BT42+BT43+BT44+BT45+BT46+BT47+BT48+BT49+BT50+BT51+BT52+BT53+BT54+BT55+BT56+BT57+BT58+BT59+BT60+BT61+BT62+BT63+BT64+BT65+BT66+BT67+BT68+BT69+BT70+BT71+BT72+BT73+BT74+BT75+BT76+BT77+BT78+BT79+BT80+BT81+BT82+BT83+BT84+BT85</f>
        <v>0</v>
      </c>
      <c r="BU86" s="27">
        <f>BU7+BU8+BU9+BU10+BU11+BU12+BU13+BU14+BU15+BU16+BU17+BU18+BU19+BU20+BU21+BU22+BU23+BU24+BU25+BU26+BU27+BU28+BU29+BU30+BU31+BU32+BU33+BU34+BU35+BU36+BU37+BU38+BU39+BU40+BU41+BU42+BU43+BU44+BU45+BU46+BU47+BU48+BU49+BU50+BU51+BU52+BU53+BU54+BU55+BU56+BU57+BU58+BU59+BU60+BU61+BU62+BU63+BU64+BU65+BU66+BU67+BU68+BU69+BU70+BU71+BU72+BU73+BU74+BU75+BU76+BU77+BU78+BU79+BU80+BU81+BU82+BU83+BU84+BU85</f>
        <v>0</v>
      </c>
      <c r="BV86" s="27">
        <f>BW86+BX86</f>
        <v>412</v>
      </c>
      <c r="BW86" s="27">
        <f>BW7+BW8+BW9+BW10+BW11+BW12+BW13+BW14+BW15+BW16+BW17+BW18+BW19+BW20+BW21+BW22+BW23+BW24+BW25+BW26+BW27+BW28+BW29+BW30+BW31+BW32+BW33+BW34+BW35+BW36+BW37+BW38+BW39+BW40+BW41+BW42+BW43+BW44+BW45+BW46+BW47+BW48+BW49+BW50+BW51+BW52+BW53+BW54+BW55+BW56+BW57+BW58+BW59+BW60+BW61+BW62+BW63+BW64+BW65+BW66+BW67+BW68+BW69+BW70+BW71+BW72+BW73+BW74+BW75+BW76+BW77+BW78+BW79+BW80+BW81+BW82+BW83+BW84+BW85</f>
        <v>346</v>
      </c>
      <c r="BX86" s="27">
        <f>BX7+BX8+BX9+BX10+BX11+BX12+BX13+BX14+BX15+BX16+BX17+BX18+BX19+BX20+BX21+BX22+BX23+BX24+BX25+BX26+BX27+BX28+BX29+BX30+BX31+BX32+BX33+BX34+BX35+BX36+BX37+BX38+BX39+BX40+BX41+BX42+BX43+BX44+BX45+BX46+BX47+BX48+BX49+BX50+BX51+BX52+BX53+BX54+BX55+BX56+BX57+BX58+BX59+BX60+BX61+BX62+BX63+BX64+BX65+BX66+BX67+BX68+BX69+BX70+BX71+BX72+BX73+BX74+BX75+BX76+BX77+BX78+BX79+BX80+BX81+BX82+BX83+BX84+BX85</f>
        <v>66</v>
      </c>
      <c r="BY86" s="27">
        <f>BZ86+CA86</f>
        <v>0</v>
      </c>
      <c r="BZ86" s="27">
        <f>BZ7+BZ8+BZ9+BZ10+BZ11+BZ12+BZ13+BZ14+BZ15+BZ16+BZ17+BZ18+BZ19+BZ20+BZ21+BZ22+BZ23+BZ24+BZ25+BZ26+BZ27+BZ28+BZ29+BZ30+BZ31+BZ32+BZ33+BZ34+BZ35+BZ36+BZ37+BZ38+BZ39+BZ40+BZ41+BZ42+BZ43+BZ44+BZ45+BZ46+BZ47+BZ48+BZ49+BZ50+BZ51+BZ52+BZ53+BZ54+BZ55+BZ56+BZ57+BZ58+BZ59+BZ60+BZ61+BZ62+BZ63+BZ64+BZ65+BZ66+BZ67+BZ68+BZ69+BZ70+BZ71+BZ72+BZ73+BZ74+BZ75+BZ76+BZ77+BZ78+BZ79+BZ80+BZ81+BZ82+BZ83+BZ84+BZ85</f>
        <v>0</v>
      </c>
      <c r="CA86" s="27">
        <f>CA7+CA8+CA9+CA10+CA11+CA12+CA13+CA14+CA15+CA16+CA17+CA18+CA19+CA20+CA21+CA22+CA23+CA24+CA25+CA26+CA27+CA28+CA29+CA30+CA31+CA32+CA33+CA34+CA35+CA36+CA37+CA38+CA39+CA40+CA41+CA42+CA43+CA44+CA45+CA46+CA47+CA48+CA49+CA50+CA51+CA52+CA53+CA54+CA55+CA56+CA57+CA58+CA59+CA60+CA61+CA62+CA63+CA64+CA65+CA66+CA67+CA68+CA69+CA70+CA71+CA72+CA73+CA74+CA75+CA76+CA77+CA78+CA79+CA80+CA81+CA82+CA83+CA84+CA85</f>
        <v>0</v>
      </c>
      <c r="CB86" s="27">
        <f>CC86+CD86</f>
        <v>60</v>
      </c>
      <c r="CC86" s="27">
        <f>CC7+CC8+CC9+CC10+CC11+CC12+CC13+CC14+CC15+CC16+CC17+CC18+CC19+CC20+CC21+CC22+CC23+CC24+CC25+CC26+CC27+CC28+CC29+CC30+CC31+CC32+CC33+CC34+CC35+CC36+CC37+CC38+CC39+CC40+CC41+CC42+CC43+CC44+CC45+CC46+CC47+CC48+CC49+CC50+CC51+CC52+CC53+CC54+CC55+CC56+CC57+CC58+CC59+CC60+CC61+CC62+CC63+CC64+CC65+CC66+CC67+CC68+CC69+CC70+CC71+CC72+CC73+CC74+CC75+CC76+CC77+CC78+CC79+CC80+CC81+CC82+CC83+CC84+CC85</f>
        <v>60</v>
      </c>
      <c r="CD86" s="27">
        <f>CD7+CD8+CD9+CD10+CD11+CD12+CD13+CD14+CD15+CD16+CD17+CD18+CD19+CD20+CD21+CD22+CD23+CD24+CD25+CD26+CD27+CD28+CD29+CD30+CD31+CD32+CD33+CD34+CD35+CD36+CD37+CD38+CD39+CD40+CD41+CD42+CD43+CD44+CD45+CD46+CD47+CD48+CD49+CD50+CD51+CD52+CD53+CD54+CD55+CD56+CD57+CD58+CD59+CD60+CD61+CD62+CD63+CD64+CD65+CD66+CD67+CD68+CD69+CD70+CD71+CD72+CD73+CD74+CD75+CD76+CD77+CD78+CD79+CD80+CD81+CD82+CD83+CD84+CD85</f>
        <v>0</v>
      </c>
      <c r="CE86" s="27">
        <f>CF86+CG86</f>
        <v>3710</v>
      </c>
      <c r="CF86" s="27">
        <f>CF7+CF8+CF9+CF10+CF11+CF12+CF13+CF14+CF15+CF16+CF17+CF18+CF19+CF20+CF21+CF22+CF23+CF24+CF25+CF26+CF27+CF28+CF29+CF30+CF31+CF32+CF33+CF34+CF35+CF36+CF37+CF38+CF39+CF40+CF41+CF42+CF43+CF44+CF45+CF46+CF47+CF48+CF49+CF50+CF51+CF52+CF53+CF54+CF55+CF56+CF57+CF58+CF59+CF60+CF61+CF62+CF63+CF64+CF65+CF66+CF67+CF68+CF69+CF70+CF71+CF72+CF73+CF74+CF75+CF76+CF77+CF78+CF79+CF80+CF81+CF82+CF83+CF84+CF85</f>
        <v>3710</v>
      </c>
      <c r="CG86" s="27">
        <f>CG7+CG8+CG9+CG10+CG11+CG12+CG13+CG14+CG15+CG16+CG17+CG18+CG19+CG20+CG21+CG22+CG23+CG24+CG25+CG26+CG27+CG28+CG29+CG30+CG31+CG32+CG33+CG34+CG35+CG36+CG37+CG38+CG39+CG40+CG41+CG42+CG43+CG44+CG45+CG46+CG47+CG48+CG49+CG50+CG51+CG52+CG53+CG54+CG55+CG56+CG57+CG58+CG59+CG60+CG61+CG62+CG63+CG64+CG65+CG66+CG67+CG68+CG69+CG70+CG71+CG72+CG73+CG74+CG75+CG76+CG77+CG78+CG79+CG80+CG81+CG82+CG83+CG84+CG85</f>
        <v>0</v>
      </c>
      <c r="CH86" s="27">
        <f>CI86+CJ86</f>
        <v>3097</v>
      </c>
      <c r="CI86" s="27">
        <f>CI7+CI8+CI9+CI10+CI11+CI12+CI13+CI14+CI15+CI16+CI17+CI18+CI19+CI20+CI21+CI22+CI23+CI24+CI25+CI26+CI27+CI28+CI29+CI30+CI31+CI32+CI33+CI34+CI35+CI36+CI37+CI38+CI39+CI40+CI41+CI42+CI43+CI44+CI45+CI46+CI47+CI48+CI49+CI50+CI51+CI52+CI53+CI54+CI55+CI56+CI57+CI58+CI59+CI60+CI61+CI62+CI63+CI64+CI65+CI66+CI67+CI68+CI69+CI70+CI71+CI72+CI73+CI74+CI75+CI76+CI77+CI78+CI79+CI80+CI81+CI82+CI83+CI84+CI85</f>
        <v>1961</v>
      </c>
      <c r="CJ86" s="27">
        <f>CJ7+CJ8+CJ9+CJ10+CJ11+CJ12+CJ13+CJ14+CJ15+CJ16+CJ17+CJ18+CJ19+CJ20+CJ21+CJ22+CJ23+CJ24+CJ25+CJ26+CJ27+CJ28+CJ29+CJ30+CJ31+CJ32+CJ33+CJ34+CJ35+CJ36+CJ37+CJ38+CJ39+CJ40+CJ41+CJ42+CJ43+CJ44+CJ45+CJ46+CJ47+CJ48+CJ49+CJ50+CJ51+CJ52+CJ53+CJ54+CJ55+CJ56+CJ57+CJ58+CJ59+CJ60+CJ61+CJ62+CJ63+CJ64+CJ65+CJ66+CJ67+CJ68+CJ69+CJ70+CJ71+CJ72+CJ73+CJ74+CJ75+CJ76+CJ77+CJ78+CJ79+CJ80+CJ81+CJ82+CJ83+CJ84+CJ85</f>
        <v>1136</v>
      </c>
      <c r="CK86" s="27">
        <f>CL86+CM86</f>
        <v>0</v>
      </c>
      <c r="CL86" s="27">
        <f>CL7+CL8+CL9+CL10+CL11+CL12+CL13+CL14+CL15+CL16+CL17+CL18+CL19+CL20+CL21+CL22+CL23+CL24+CL25+CL26+CL27+CL28+CL29+CL30+CL31+CL32+CL33+CL34+CL35+CL36+CL37+CL38+CL39+CL40+CL41+CL42+CL43+CL44+CL45+CL46+CL47+CL48+CL49+CL50+CL51+CL52+CL53+CL54+CL55+CL56+CL57+CL58+CL59+CL60+CL61+CL62+CL63+CL64+CL65+CL66+CL67+CL68+CL69+CL70+CL71+CL72+CL73+CL74+CL75+CL76+CL77+CL78+CL79+CL80+CL81+CL82+CL83+CL84+CL85</f>
        <v>0</v>
      </c>
      <c r="CM86" s="27">
        <f>CM7+CM8+CM9+CM10+CM11+CM12+CM13+CM14+CM15+CM16+CM17+CM18+CM19+CM20+CM21+CM22+CM23+CM24+CM25+CM26+CM27+CM28+CM29+CM30+CM31+CM32+CM33+CM34+CM35+CM36+CM37+CM38+CM39+CM40+CM41+CM42+CM43+CM44+CM45+CM46+CM47+CM48+CM49+CM50+CM51+CM52+CM53+CM54+CM55+CM56+CM57+CM58+CM59+CM60+CM61+CM62+CM63+CM64+CM65+CM66+CM67+CM68+CM69+CM70+CM71+CM72+CM73+CM74+CM75+CM76+CM77+CM78+CM79+CM80+CM81+CM82+CM83+CM84+CM85</f>
        <v>0</v>
      </c>
      <c r="CN86" s="27">
        <f>CO86+CP86</f>
        <v>13988</v>
      </c>
      <c r="CO86" s="27">
        <f>CO7+CO8+CO9+CO10+CO11+CO12+CO13+CO14+CO15+CO16+CO17+CO18+CO19+CO20+CO21+CO22+CO23+CO24+CO25+CO26+CO27+CO28+CO29+CO30+CO31+CO32+CO33+CO34+CO35+CO36+CO37+CO38+CO39+CO40+CO41+CO42+CO43+CO44+CO45+CO46+CO47+CO48+CO49+CO50+CO51+CO52+CO53+CO54+CO55+CO56+CO57+CO58+CO59+CO60+CO61+CO62+CO63+CO64+CO65+CO66+CO67+CO68+CO69+CO70+CO71+CO72+CO73+CO74+CO75+CO76+CO77+CO78+CO79+CO80+CO81+CO82+CO83+CO84+CO85</f>
        <v>13021</v>
      </c>
      <c r="CP86" s="27">
        <f>CP7+CP8+CP9+CP10+CP11+CP12+CP13+CP14+CP15+CP16+CP17+CP18+CP19+CP20+CP21+CP22+CP23+CP24+CP25+CP26+CP27+CP28+CP29+CP30+CP31+CP32+CP33+CP34+CP35+CP36+CP37+CP38+CP39+CP40+CP41+CP42+CP43+CP44+CP45+CP46+CP47+CP48+CP49+CP50+CP51+CP52+CP53+CP54+CP55+CP56+CP57+CP58+CP59+CP60+CP61+CP62+CP63+CP64+CP65+CP66+CP67+CP68+CP69+CP70+CP71+CP72+CP73+CP74+CP75+CP76+CP77+CP78+CP79+CP80+CP81+CP82+CP83+CP84+CP85</f>
        <v>967</v>
      </c>
      <c r="CQ86" s="27">
        <f>CR86+CS86</f>
        <v>0</v>
      </c>
      <c r="CR86" s="27">
        <f>CR7+CR8+CR9+CR10+CR11+CR12+CR13+CR14+CR15+CR16+CR17+CR18+CR19+CR20+CR21+CR22+CR23+CR24+CR25+CR26+CR27+CR28+CR29+CR30+CR31+CR32+CR33+CR34+CR35+CR36+CR37+CR38+CR39+CR40+CR41+CR42+CR43+CR44+CR45+CR46+CR47+CR48+CR49+CR50+CR51+CR52+CR53+CR54+CR55+CR56+CR57+CR58+CR59+CR60+CR61+CR62+CR63+CR64+CR65+CR66+CR67+CR68+CR69+CR70+CR71+CR72+CR73+CR74+CR75+CR76+CR77+CR78+CR79+CR80+CR81+CR82+CR83+CR84+CR85</f>
        <v>0</v>
      </c>
      <c r="CS86" s="27">
        <f>CS7+CS8+CS9+CS10+CS11+CS12+CS13+CS14+CS15+CS16+CS17+CS18+CS19+CS20+CS21+CS22+CS23+CS24+CS25+CS26+CS27+CS28+CS29+CS30+CS31+CS32+CS33+CS34+CS35+CS36+CS37+CS38+CS39+CS40+CS41+CS42+CS43+CS44+CS45+CS46+CS47+CS48+CS49+CS50+CS51+CS52+CS53+CS54+CS55+CS56+CS57+CS58+CS59+CS60+CS61+CS62+CS63+CS64+CS65+CS66+CS67+CS68+CS69+CS70+CS71+CS72+CS73+CS74+CS75+CS76+CS77+CS78+CS79+CS80+CS81+CS82+CS83+CS84+CS85</f>
        <v>0</v>
      </c>
      <c r="CT86" s="27">
        <f>CW86+CZ86+DC86</f>
        <v>5173</v>
      </c>
      <c r="CU86" s="27">
        <f>CX86+DA86+DD86</f>
        <v>5121</v>
      </c>
      <c r="CV86" s="27">
        <f>CY86+DB86+DE86</f>
        <v>52</v>
      </c>
      <c r="CW86" s="27">
        <f>CX86+CY86</f>
        <v>5</v>
      </c>
      <c r="CX86" s="27">
        <f>CX7+CX8+CX9+CX10+CX11+CX12+CX13+CX14+CX15+CX16+CX17+CX18+CX19+CX20+CX21+CX22+CX23+CX24+CX25+CX26+CX27+CX28+CX29+CX30+CX31+CX32+CX33+CX34+CX35+CX36+CX37+CX38+CX39+CX40+CX41+CX42+CX43+CX44+CX45+CX46+CX47+CX48+CX49+CX50+CX51+CX52+CX53+CX54+CX55+CX56+CX57+CX58+CX59+CX60+CX61+CX62+CX63+CX64+CX65+CX66+CX67+CX68+CX69+CX70+CX71+CX72+CX73+CX74+CX75+CX76+CX77+CX78+CX79+CX80+CX81+CX82+CX83+CX84+CX85</f>
        <v>5</v>
      </c>
      <c r="CY86" s="27">
        <f>CY7+CY8+CY9+CY10+CY11+CY12+CY13+CY14+CY15+CY16+CY17+CY18+CY19+CY20+CY21+CY22+CY23+CY24+CY25+CY26+CY27+CY28+CY29+CY30+CY31+CY32+CY33+CY34+CY35+CY36+CY37+CY38+CY39+CY40+CY41+CY42+CY43+CY44+CY45+CY46+CY47+CY48+CY49+CY50+CY51+CY52+CY53+CY54+CY55+CY56+CY57+CY58+CY59+CY60+CY61+CY62+CY63+CY64+CY65+CY66+CY67+CY68+CY69+CY70+CY71+CY72+CY73+CY74+CY75+CY76+CY77+CY78+CY79+CY80+CY81+CY82+CY83+CY84+CY85</f>
        <v>0</v>
      </c>
      <c r="CZ86" s="27">
        <f>DA86+DB86</f>
        <v>4668</v>
      </c>
      <c r="DA86" s="27">
        <f>DA7+DA8+DA9+DA10+DA11+DA12+DA13+DA14+DA15+DA16+DA17+DA18+DA19+DA20+DA21+DA22+DA23+DA24+DA25+DA26+DA27+DA28+DA29+DA30+DA31+DA32+DA33+DA34+DA35+DA36+DA37+DA38+DA39+DA40+DA41+DA42+DA43+DA44+DA45+DA46+DA47+DA48+DA49+DA50+DA51+DA52+DA53+DA54+DA55+DA56+DA57+DA58+DA59+DA60+DA61+DA62+DA63+DA64+DA65+DA66+DA67+DA68+DA69+DA70+DA71+DA72+DA73+DA74+DA75+DA76+DA77+DA78+DA79+DA80+DA81+DA82+DA83+DA84+DA85</f>
        <v>4616</v>
      </c>
      <c r="DB86" s="27">
        <f>DB7+DB8+DB9+DB10+DB11+DB12+DB13+DB14+DB15+DB16+DB17+DB18+DB19+DB20+DB21+DB22+DB23+DB24+DB25+DB26+DB27+DB28+DB29+DB30+DB31+DB32+DB33+DB34+DB35+DB36+DB37+DB38+DB39+DB40+DB41+DB42+DB43+DB44+DB45+DB46+DB47+DB48+DB49+DB50+DB51+DB52+DB53+DB54+DB55+DB56+DB57+DB58+DB59+DB60+DB61+DB62+DB63+DB64+DB65+DB66+DB67+DB68+DB69+DB70+DB71+DB72+DB73+DB74+DB75+DB76+DB77+DB78+DB79+DB80+DB81+DB82+DB83+DB84+DB85</f>
        <v>52</v>
      </c>
      <c r="DC86" s="27">
        <f>DD86+DE86</f>
        <v>500</v>
      </c>
      <c r="DD86" s="27">
        <f>DD7+DD8+DD9+DD10+DD11+DD12+DD13+DD14+DD15+DD16+DD17+DD18+DD19+DD20+DD21+DD22+DD23+DD24+DD25+DD26+DD27+DD28+DD29+DD30+DD31+DD32+DD33+DD34+DD35+DD36+DD37+DD38+DD39+DD40+DD41+DD42+DD43+DD44+DD45+DD46+DD47+DD48+DD49+DD50+DD51+DD52+DD53+DD54+DD55+DD56+DD57+DD58+DD59+DD60+DD61+DD62+DD63+DD64+DD65+DD66+DD67+DD68+DD69+DD70+DD71+DD72+DD73+DD74+DD75+DD76+DD77+DD78+DD79+DD80+DD81+DD82+DD83+DD84+DD85</f>
        <v>500</v>
      </c>
      <c r="DE86" s="27">
        <f>DE7+DE8+DE9+DE10+DE11+DE12+DE13+DE14+DE15+DE16+DE17+DE18+DE19+DE20+DE21+DE22+DE23+DE24+DE25+DE26+DE27+DE28+DE29+DE30+DE31+DE32+DE33+DE34+DE35+DE36+DE37+DE38+DE39+DE40+DE41+DE42+DE43+DE44+DE45+DE46+DE47+DE48+DE49+DE50+DE51+DE52+DE53+DE54+DE55+DE56+DE57+DE58+DE59+DE60+DE61+DE62+DE63+DE64+DE65+DE66+DE67+DE68+DE69+DE70+DE71+DE72+DE73+DE74+DE75+DE76+DE77+DE78+DE79+DE80+DE81+DE82+DE83+DE84+DE85</f>
        <v>0</v>
      </c>
      <c r="DF86" s="27">
        <f>DF7+DF8+DF9+DF10+DF11+DF12+DF13+DF14+DF15+DF16+DF17+DF18+DF19+DF20+DF21+DF22+DF23+DF24+DF25+DF26+DF27+DF28+DF29+DF30+DF31+DF32+DF33+DF34+DF35+DF36+DF37+DF38+DF39+DF40+DF41+DF42+DF43+DF44+DF45+DF46+DF47+DF48+DF49+DF50+DF51+DF52+DF53+DF54+DF55+DF56+DF57+DF58+DF59+DF60+DF61+DF62+DF63+DF64+DF65+DF66+DF67+DF68+DF69+DF70+DF71+DF72+DF73+DF74+DF75+DF76+DF77+DF78+DF79+DF80+DF81+DF82+DF83+DF85+DF84</f>
        <v>1200905</v>
      </c>
      <c r="DG86" s="27">
        <f>DG7+DG8+DG9+DG10+DG11+DG12+DG13+DG14+DG15+DG16+DG17+DG18+DG19+DG20+DG21+DG22+DG23+DG24+DG25+DG26+DG27+DG28+DG29+DG30+DG31+DG32+DG33+DG34+DG35+DG36+DG37+DG38+DG39+DG40+DG41+DG42+DG43+DG44+DG45+DG46+DG47+DG48+DG49+DG50+DG51+DG52+DG53+DG54+DG55+DG56+DG57+DG58+DG59+DG60+DG61+DG62+DG63+DG64+DG65+DG66+DG67+DG68+DG69+DG70+DG71+DG72+DG73+DG74+DG75+DG76+DG77+DG78+DG79+DG80+DG81+DG82+DG83+DG84+DG85</f>
        <v>919051</v>
      </c>
      <c r="DH86" s="27">
        <f>DH7+DH8+DH9+DH10+DH11+DH12+DH13+DH14+DH15+DH16+DH17+DH18+DH19+DH20+DH21+DH22+DH23+DH24+DH25+DH26+DH27+DH28+DH29+DH30+DH31+DH32+DH33+DH34+DH35+DH36+DH37+DH38+DH39+DH40+DH41+DH42+DH43+DH44+DH45+DH46+DH47+DH48+DH49+DH50+DH51+DH52+DH53+DH54+DH55+DH56+DH57+DH58+DH59+DH60+DH61+DH62+DH63+DH64+DH65+DH66+DH67+DH68+DH69+DH70+DH71+DH72+DH73+DH74+DH75+DH76+DH77+DH78+DH79+DH80+DH81+DH82+DH83+DH84+DH85</f>
        <v>281854</v>
      </c>
    </row>
  </sheetData>
  <autoFilter ref="A6:DH86"/>
  <mergeCells count="93">
    <mergeCell ref="DD5:DE5"/>
    <mergeCell ref="DF5:DF6"/>
    <mergeCell ref="DG5:DH5"/>
    <mergeCell ref="CU5:CV5"/>
    <mergeCell ref="CW5:CW6"/>
    <mergeCell ref="CX5:CY5"/>
    <mergeCell ref="CZ5:CZ6"/>
    <mergeCell ref="DA5:DB5"/>
    <mergeCell ref="DC5:DC6"/>
    <mergeCell ref="CL5:CM5"/>
    <mergeCell ref="CN5:CN6"/>
    <mergeCell ref="CO5:CP5"/>
    <mergeCell ref="CQ5:CQ6"/>
    <mergeCell ref="CR5:CS5"/>
    <mergeCell ref="CT5:CT6"/>
    <mergeCell ref="CC5:CD5"/>
    <mergeCell ref="CE5:CE6"/>
    <mergeCell ref="CF5:CG5"/>
    <mergeCell ref="CH5:CH6"/>
    <mergeCell ref="CI5:CJ5"/>
    <mergeCell ref="CK5:CK6"/>
    <mergeCell ref="BT5:BU5"/>
    <mergeCell ref="BV5:BV6"/>
    <mergeCell ref="BW5:BX5"/>
    <mergeCell ref="BY5:BY6"/>
    <mergeCell ref="BZ5:CA5"/>
    <mergeCell ref="CB5:CB6"/>
    <mergeCell ref="BH5:BI5"/>
    <mergeCell ref="BJ5:BJ6"/>
    <mergeCell ref="BK5:BL5"/>
    <mergeCell ref="BM5:BM6"/>
    <mergeCell ref="BN5:BR5"/>
    <mergeCell ref="BS5:BS6"/>
    <mergeCell ref="AX5:AY5"/>
    <mergeCell ref="AZ5:AZ6"/>
    <mergeCell ref="BA5:BC5"/>
    <mergeCell ref="BD5:BD6"/>
    <mergeCell ref="BE5:BF5"/>
    <mergeCell ref="BG5:BG6"/>
    <mergeCell ref="AJ5:AJ6"/>
    <mergeCell ref="AK5:AR5"/>
    <mergeCell ref="AS5:AS6"/>
    <mergeCell ref="AT5:AT6"/>
    <mergeCell ref="AU5:AV5"/>
    <mergeCell ref="AW5:AW6"/>
    <mergeCell ref="Q5:Q6"/>
    <mergeCell ref="R5:S5"/>
    <mergeCell ref="T5:T6"/>
    <mergeCell ref="U5:V5"/>
    <mergeCell ref="W5:W6"/>
    <mergeCell ref="X5:AI5"/>
    <mergeCell ref="CH4:CM4"/>
    <mergeCell ref="CN4:CP4"/>
    <mergeCell ref="CQ4:CS4"/>
    <mergeCell ref="CT4:DE4"/>
    <mergeCell ref="B5:B6"/>
    <mergeCell ref="C5:D5"/>
    <mergeCell ref="E5:E6"/>
    <mergeCell ref="F5:G5"/>
    <mergeCell ref="H5:H6"/>
    <mergeCell ref="I5:J5"/>
    <mergeCell ref="BD4:BF4"/>
    <mergeCell ref="BG4:BI4"/>
    <mergeCell ref="BJ4:BL4"/>
    <mergeCell ref="BM4:CA4"/>
    <mergeCell ref="CB4:CD4"/>
    <mergeCell ref="CE4:CG4"/>
    <mergeCell ref="CT3:DE3"/>
    <mergeCell ref="DF3:DH4"/>
    <mergeCell ref="K4:M4"/>
    <mergeCell ref="N4:P4"/>
    <mergeCell ref="Q4:S4"/>
    <mergeCell ref="T4:V4"/>
    <mergeCell ref="W4:AI4"/>
    <mergeCell ref="AJ4:AR4"/>
    <mergeCell ref="AS4:AY4"/>
    <mergeCell ref="AZ4:BC4"/>
    <mergeCell ref="W3:AI3"/>
    <mergeCell ref="AJ3:AR3"/>
    <mergeCell ref="AS3:AY3"/>
    <mergeCell ref="AZ3:BL3"/>
    <mergeCell ref="BM3:CA3"/>
    <mergeCell ref="CB3:CS3"/>
    <mergeCell ref="A3:A6"/>
    <mergeCell ref="B3:D4"/>
    <mergeCell ref="E3:G4"/>
    <mergeCell ref="H3:J4"/>
    <mergeCell ref="K3:P3"/>
    <mergeCell ref="Q3:V3"/>
    <mergeCell ref="K5:K6"/>
    <mergeCell ref="L5:M5"/>
    <mergeCell ref="N5:N6"/>
    <mergeCell ref="O5:P5"/>
  </mergeCells>
  <pageMargins left="0.11811023622047245" right="0.11811023622047245" top="0.39370078740157483" bottom="0.39370078740157483" header="0.31496062992125984" footer="0.11811023622047245"/>
  <pageSetup paperSize="9" scale="70" orientation="landscape" r:id="rId1"/>
  <headerFooter scaleWithDoc="0" alignWithMargins="0">
    <oddFooter>&amp;Rстр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протокол от 29.12.2025 № 17</vt:lpstr>
      <vt:lpstr>протокол от 27.02.2026 №3</vt:lpstr>
      <vt:lpstr>протокол от 30.03.2026 №4</vt:lpstr>
      <vt:lpstr>протокол от 29.05.2026 №6</vt:lpstr>
      <vt:lpstr>'протокол от 27.02.2026 №3'!Заголовки_для_печати</vt:lpstr>
      <vt:lpstr>'протокол от 29.05.2026 №6'!Заголовки_для_печати</vt:lpstr>
      <vt:lpstr>'протокол от 29.12.2025 № 17'!Заголовки_для_печати</vt:lpstr>
      <vt:lpstr>'протокол от 30.03.2026 №4'!Заголовки_для_печати</vt:lpstr>
      <vt:lpstr>'протокол от 27.02.2026 №3'!Область_печати</vt:lpstr>
      <vt:lpstr>'протокол от 29.05.2026 №6'!Область_печати</vt:lpstr>
      <vt:lpstr>'протокол от 29.12.2025 № 17'!Область_печати</vt:lpstr>
      <vt:lpstr>'протокол от 30.03.2026 №4'!Область_печати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2025-12-01T10:26:42Z</cp:lastPrinted>
  <dcterms:created xsi:type="dcterms:W3CDTF">2025-11-26T12:22:14Z</dcterms:created>
  <dcterms:modified xsi:type="dcterms:W3CDTF">2026-06-02T05:39:33Z</dcterms:modified>
</cp:coreProperties>
</file>